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2\исполнение бюджета 2 кв 22\"/>
    </mc:Choice>
  </mc:AlternateContent>
  <bookViews>
    <workbookView xWindow="-120" yWindow="-120" windowWidth="19440" windowHeight="13176"/>
  </bookViews>
  <sheets>
    <sheet name="4" sheetId="4" r:id="rId1"/>
    <sheet name="3" sheetId="2" r:id="rId2"/>
  </sheets>
  <definedNames>
    <definedName name="_xlnm.Print_Titles" localSheetId="1">'3'!$9:$9</definedName>
    <definedName name="_xlnm.Print_Titles" localSheetId="0">'4'!$10:$10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1" i="2" l="1"/>
  <c r="G96" i="2"/>
  <c r="G94" i="2"/>
  <c r="G67" i="2"/>
  <c r="G41" i="2"/>
  <c r="G20" i="2"/>
  <c r="I14" i="2"/>
  <c r="H121" i="4"/>
  <c r="H122" i="4"/>
  <c r="F121" i="4"/>
  <c r="F122" i="4"/>
  <c r="G120" i="4" l="1"/>
  <c r="G95" i="4"/>
  <c r="G93" i="4"/>
  <c r="G40" i="4"/>
  <c r="G66" i="4"/>
  <c r="G21" i="4"/>
  <c r="I121" i="4" l="1"/>
  <c r="G121" i="4"/>
  <c r="D122" i="4"/>
  <c r="D121" i="4"/>
  <c r="A122" i="4"/>
  <c r="A121" i="4"/>
  <c r="D74" i="4"/>
  <c r="D72" i="4"/>
  <c r="D70" i="4"/>
  <c r="D67" i="4"/>
  <c r="G49" i="4"/>
  <c r="G36" i="4"/>
  <c r="I23" i="4"/>
  <c r="H23" i="4" s="1"/>
  <c r="H24" i="4"/>
  <c r="G24" i="4"/>
  <c r="G23" i="4" s="1"/>
  <c r="F23" i="4" s="1"/>
  <c r="D24" i="4"/>
  <c r="D23" i="4"/>
  <c r="C24" i="4"/>
  <c r="C23" i="4"/>
  <c r="A24" i="4"/>
  <c r="A23" i="4"/>
  <c r="I122" i="2"/>
  <c r="H123" i="2"/>
  <c r="J123" i="2" s="1"/>
  <c r="G122" i="2"/>
  <c r="F122" i="2" s="1"/>
  <c r="F123" i="2"/>
  <c r="H122" i="2" l="1"/>
  <c r="J23" i="4"/>
  <c r="F24" i="4"/>
  <c r="J24" i="4" s="1"/>
  <c r="J122" i="2"/>
  <c r="D74" i="2" l="1"/>
  <c r="D70" i="2"/>
  <c r="D72" i="2"/>
  <c r="I33" i="2"/>
  <c r="G33" i="2"/>
  <c r="G18" i="2"/>
  <c r="I22" i="2"/>
  <c r="H22" i="2" s="1"/>
  <c r="G22" i="2"/>
  <c r="F22" i="2" s="1"/>
  <c r="H23" i="2"/>
  <c r="F23" i="2"/>
  <c r="H34" i="2" l="1"/>
  <c r="F34" i="2"/>
  <c r="H33" i="2"/>
  <c r="F33" i="2"/>
  <c r="J34" i="2" l="1"/>
  <c r="J33" i="2"/>
  <c r="H84" i="2"/>
  <c r="F84" i="2"/>
  <c r="I83" i="2"/>
  <c r="G83" i="2"/>
  <c r="F83" i="2" s="1"/>
  <c r="F88" i="2"/>
  <c r="J88" i="2" s="1"/>
  <c r="H87" i="2"/>
  <c r="G87" i="2"/>
  <c r="F87" i="2" s="1"/>
  <c r="H86" i="2"/>
  <c r="F86" i="2"/>
  <c r="I85" i="2"/>
  <c r="H85" i="2" s="1"/>
  <c r="G85" i="2"/>
  <c r="F85" i="2"/>
  <c r="J84" i="2" l="1"/>
  <c r="H83" i="2"/>
  <c r="J83" i="2" s="1"/>
  <c r="J85" i="2"/>
  <c r="J87" i="2"/>
  <c r="J86" i="2"/>
  <c r="G72" i="2"/>
  <c r="G40" i="2"/>
  <c r="G39" i="2" s="1"/>
  <c r="H85" i="4"/>
  <c r="J85" i="4" s="1"/>
  <c r="F85" i="4"/>
  <c r="I84" i="4"/>
  <c r="H84" i="4" s="1"/>
  <c r="G84" i="4"/>
  <c r="F84" i="4" s="1"/>
  <c r="G82" i="4"/>
  <c r="F82" i="4" s="1"/>
  <c r="I82" i="4"/>
  <c r="H82" i="4" s="1"/>
  <c r="F83" i="4"/>
  <c r="H83" i="4"/>
  <c r="H86" i="4"/>
  <c r="F87" i="4"/>
  <c r="J87" i="4" s="1"/>
  <c r="G86" i="4"/>
  <c r="F86" i="4" s="1"/>
  <c r="J86" i="4" s="1"/>
  <c r="J83" i="4" l="1"/>
  <c r="J84" i="4"/>
  <c r="J82" i="4"/>
  <c r="G74" i="2"/>
  <c r="G91" i="2"/>
  <c r="G68" i="2"/>
  <c r="G45" i="2"/>
  <c r="G35" i="2"/>
  <c r="G14" i="2"/>
  <c r="G44" i="4"/>
  <c r="I44" i="4" l="1"/>
  <c r="G90" i="4"/>
  <c r="G73" i="4"/>
  <c r="G67" i="4"/>
  <c r="G39" i="4"/>
  <c r="G38" i="4" s="1"/>
  <c r="G34" i="4"/>
  <c r="G19" i="4"/>
  <c r="G15" i="4"/>
  <c r="H133" i="4" l="1"/>
  <c r="F133" i="4"/>
  <c r="H132" i="4"/>
  <c r="F132" i="4"/>
  <c r="I131" i="4"/>
  <c r="H131" i="4" s="1"/>
  <c r="G131" i="4"/>
  <c r="G130" i="4" s="1"/>
  <c r="H127" i="4"/>
  <c r="F127" i="4"/>
  <c r="I126" i="4"/>
  <c r="G126" i="4"/>
  <c r="H120" i="4"/>
  <c r="F120" i="4"/>
  <c r="I118" i="4"/>
  <c r="I117" i="4" s="1"/>
  <c r="F119" i="4"/>
  <c r="G118" i="4"/>
  <c r="H114" i="4"/>
  <c r="F114" i="4"/>
  <c r="I113" i="4"/>
  <c r="H113" i="4" s="1"/>
  <c r="G113" i="4"/>
  <c r="F113" i="4" s="1"/>
  <c r="H109" i="4"/>
  <c r="F109" i="4"/>
  <c r="I108" i="4"/>
  <c r="I105" i="4" s="1"/>
  <c r="H105" i="4" s="1"/>
  <c r="G108" i="4"/>
  <c r="G105" i="4" s="1"/>
  <c r="F105" i="4" s="1"/>
  <c r="H107" i="4"/>
  <c r="F107" i="4"/>
  <c r="H106" i="4"/>
  <c r="F106" i="4"/>
  <c r="H104" i="4"/>
  <c r="F104" i="4"/>
  <c r="H103" i="4"/>
  <c r="F103" i="4"/>
  <c r="H102" i="4"/>
  <c r="F102" i="4"/>
  <c r="H101" i="4"/>
  <c r="F101" i="4"/>
  <c r="H100" i="4"/>
  <c r="F100" i="4"/>
  <c r="H99" i="4"/>
  <c r="F99" i="4"/>
  <c r="I98" i="4"/>
  <c r="H98" i="4" s="1"/>
  <c r="G98" i="4"/>
  <c r="F98" i="4" s="1"/>
  <c r="H97" i="4"/>
  <c r="F97" i="4"/>
  <c r="I96" i="4"/>
  <c r="H96" i="4" s="1"/>
  <c r="G96" i="4"/>
  <c r="F96" i="4" s="1"/>
  <c r="H95" i="4"/>
  <c r="F95" i="4"/>
  <c r="I94" i="4"/>
  <c r="H94" i="4" s="1"/>
  <c r="G94" i="4"/>
  <c r="F94" i="4" s="1"/>
  <c r="H93" i="4"/>
  <c r="F93" i="4"/>
  <c r="I92" i="4"/>
  <c r="H92" i="4" s="1"/>
  <c r="G92" i="4"/>
  <c r="F92" i="4" s="1"/>
  <c r="H91" i="4"/>
  <c r="F91" i="4"/>
  <c r="I90" i="4"/>
  <c r="H90" i="4" s="1"/>
  <c r="F90" i="4"/>
  <c r="H81" i="4"/>
  <c r="H79" i="4"/>
  <c r="F79" i="4"/>
  <c r="I78" i="4"/>
  <c r="I77" i="4" s="1"/>
  <c r="G78" i="4"/>
  <c r="G77" i="4" s="1"/>
  <c r="H74" i="4"/>
  <c r="F74" i="4"/>
  <c r="I73" i="4"/>
  <c r="H73" i="4" s="1"/>
  <c r="F73" i="4"/>
  <c r="H72" i="4"/>
  <c r="F72" i="4"/>
  <c r="F71" i="4" s="1"/>
  <c r="I71" i="4"/>
  <c r="H71" i="4" s="1"/>
  <c r="G71" i="4"/>
  <c r="H70" i="4"/>
  <c r="F70" i="4"/>
  <c r="I69" i="4"/>
  <c r="H69" i="4" s="1"/>
  <c r="H68" i="4"/>
  <c r="F68" i="4"/>
  <c r="I67" i="4"/>
  <c r="H67" i="4" s="1"/>
  <c r="F67" i="4"/>
  <c r="H66" i="4"/>
  <c r="F66" i="4"/>
  <c r="I65" i="4"/>
  <c r="H65" i="4" s="1"/>
  <c r="H62" i="4"/>
  <c r="F62" i="4"/>
  <c r="H61" i="4"/>
  <c r="F61" i="4"/>
  <c r="H60" i="4"/>
  <c r="F60" i="4"/>
  <c r="H59" i="4"/>
  <c r="F59" i="4"/>
  <c r="H58" i="4"/>
  <c r="F58" i="4"/>
  <c r="H57" i="4"/>
  <c r="F57" i="4"/>
  <c r="H56" i="4"/>
  <c r="F56" i="4"/>
  <c r="I55" i="4"/>
  <c r="H55" i="4" s="1"/>
  <c r="G55" i="4"/>
  <c r="G54" i="4" s="1"/>
  <c r="H51" i="4"/>
  <c r="F51" i="4"/>
  <c r="I50" i="4"/>
  <c r="H50" i="4" s="1"/>
  <c r="G50" i="4"/>
  <c r="F50" i="4" s="1"/>
  <c r="H46" i="4"/>
  <c r="F46" i="4"/>
  <c r="H45" i="4"/>
  <c r="F45" i="4"/>
  <c r="H44" i="4"/>
  <c r="F44" i="4"/>
  <c r="G43" i="4"/>
  <c r="F43" i="4" s="1"/>
  <c r="H40" i="4"/>
  <c r="F40" i="4"/>
  <c r="I39" i="4"/>
  <c r="I38" i="4" s="1"/>
  <c r="H38" i="4" s="1"/>
  <c r="F39" i="4"/>
  <c r="F38" i="4"/>
  <c r="H37" i="4"/>
  <c r="F37" i="4"/>
  <c r="H36" i="4"/>
  <c r="F36" i="4"/>
  <c r="H35" i="4"/>
  <c r="F35" i="4"/>
  <c r="I34" i="4"/>
  <c r="H34" i="4" s="1"/>
  <c r="F34" i="4"/>
  <c r="H33" i="4"/>
  <c r="F33" i="4"/>
  <c r="I31" i="4"/>
  <c r="F32" i="4"/>
  <c r="G31" i="4"/>
  <c r="H28" i="4"/>
  <c r="F28" i="4"/>
  <c r="I27" i="4"/>
  <c r="I26" i="4" s="1"/>
  <c r="H26" i="4" s="1"/>
  <c r="G27" i="4"/>
  <c r="G26" i="4" s="1"/>
  <c r="H25" i="4"/>
  <c r="H22" i="4"/>
  <c r="F22" i="4"/>
  <c r="H21" i="4"/>
  <c r="F21" i="4"/>
  <c r="H20" i="4"/>
  <c r="F20" i="4"/>
  <c r="I19" i="4"/>
  <c r="I18" i="4" s="1"/>
  <c r="H16" i="4"/>
  <c r="F16" i="4"/>
  <c r="I15" i="4"/>
  <c r="I14" i="4" s="1"/>
  <c r="F15" i="4"/>
  <c r="G14" i="4"/>
  <c r="G13" i="4" s="1"/>
  <c r="I91" i="2"/>
  <c r="I74" i="2"/>
  <c r="I30" i="2"/>
  <c r="I29" i="2" s="1"/>
  <c r="I35" i="2"/>
  <c r="I40" i="2"/>
  <c r="I39" i="2" s="1"/>
  <c r="I45" i="2"/>
  <c r="I68" i="2"/>
  <c r="H31" i="4" l="1"/>
  <c r="I30" i="4"/>
  <c r="G117" i="4"/>
  <c r="F117" i="4" s="1"/>
  <c r="J132" i="4"/>
  <c r="F126" i="4"/>
  <c r="G125" i="4"/>
  <c r="G30" i="4"/>
  <c r="F30" i="4" s="1"/>
  <c r="J133" i="4"/>
  <c r="J28" i="4"/>
  <c r="J102" i="4"/>
  <c r="J61" i="4"/>
  <c r="J114" i="4"/>
  <c r="I49" i="4"/>
  <c r="I48" i="4" s="1"/>
  <c r="H48" i="4" s="1"/>
  <c r="J60" i="4"/>
  <c r="J103" i="4"/>
  <c r="J45" i="4"/>
  <c r="J79" i="4"/>
  <c r="J36" i="4"/>
  <c r="H126" i="4"/>
  <c r="J126" i="4" s="1"/>
  <c r="I125" i="4"/>
  <c r="J38" i="4"/>
  <c r="J95" i="4"/>
  <c r="J44" i="4"/>
  <c r="J73" i="4"/>
  <c r="J70" i="4"/>
  <c r="J56" i="4"/>
  <c r="J50" i="4"/>
  <c r="J21" i="4"/>
  <c r="J37" i="4"/>
  <c r="J68" i="4"/>
  <c r="J120" i="4"/>
  <c r="J16" i="4"/>
  <c r="J34" i="4"/>
  <c r="J67" i="4"/>
  <c r="J90" i="4"/>
  <c r="J98" i="4"/>
  <c r="F26" i="4"/>
  <c r="J26" i="4" s="1"/>
  <c r="G25" i="4"/>
  <c r="F25" i="4" s="1"/>
  <c r="J25" i="4" s="1"/>
  <c r="H32" i="4"/>
  <c r="J32" i="4" s="1"/>
  <c r="H39" i="4"/>
  <c r="J39" i="4" s="1"/>
  <c r="F27" i="4"/>
  <c r="J59" i="4"/>
  <c r="J93" i="4"/>
  <c r="J20" i="4"/>
  <c r="J57" i="4"/>
  <c r="J74" i="4"/>
  <c r="J92" i="4"/>
  <c r="J106" i="4"/>
  <c r="H15" i="4"/>
  <c r="J15" i="4" s="1"/>
  <c r="G42" i="4"/>
  <c r="G41" i="4" s="1"/>
  <c r="F41" i="4" s="1"/>
  <c r="J46" i="4"/>
  <c r="J101" i="4"/>
  <c r="F77" i="4"/>
  <c r="G76" i="4"/>
  <c r="F76" i="4" s="1"/>
  <c r="H14" i="4"/>
  <c r="I13" i="4"/>
  <c r="J94" i="4"/>
  <c r="I64" i="4"/>
  <c r="H64" i="4" s="1"/>
  <c r="I89" i="4"/>
  <c r="H89" i="4" s="1"/>
  <c r="F108" i="4"/>
  <c r="J127" i="4"/>
  <c r="J62" i="4"/>
  <c r="G89" i="4"/>
  <c r="J97" i="4"/>
  <c r="J100" i="4"/>
  <c r="J107" i="4"/>
  <c r="J40" i="4"/>
  <c r="J22" i="4"/>
  <c r="I43" i="4"/>
  <c r="I42" i="4" s="1"/>
  <c r="H42" i="4" s="1"/>
  <c r="F55" i="4"/>
  <c r="J55" i="4" s="1"/>
  <c r="J58" i="4"/>
  <c r="F78" i="4"/>
  <c r="J109" i="4"/>
  <c r="F118" i="4"/>
  <c r="J33" i="4"/>
  <c r="J91" i="4"/>
  <c r="J96" i="4"/>
  <c r="J99" i="4"/>
  <c r="G112" i="4"/>
  <c r="F112" i="4" s="1"/>
  <c r="J35" i="4"/>
  <c r="J51" i="4"/>
  <c r="J72" i="4"/>
  <c r="J104" i="4"/>
  <c r="F131" i="4"/>
  <c r="J131" i="4" s="1"/>
  <c r="H18" i="4"/>
  <c r="I17" i="4"/>
  <c r="H118" i="4"/>
  <c r="J71" i="4"/>
  <c r="J113" i="4"/>
  <c r="F13" i="4"/>
  <c r="J66" i="4"/>
  <c r="G53" i="4"/>
  <c r="F54" i="4"/>
  <c r="F81" i="4"/>
  <c r="J81" i="4" s="1"/>
  <c r="G80" i="4"/>
  <c r="F80" i="4" s="1"/>
  <c r="G129" i="4"/>
  <c r="F130" i="4"/>
  <c r="H77" i="4"/>
  <c r="I76" i="4"/>
  <c r="J105" i="4"/>
  <c r="I54" i="4"/>
  <c r="I80" i="4"/>
  <c r="H80" i="4" s="1"/>
  <c r="I130" i="4"/>
  <c r="F14" i="4"/>
  <c r="H19" i="4"/>
  <c r="H27" i="4"/>
  <c r="F31" i="4"/>
  <c r="J31" i="4" s="1"/>
  <c r="I47" i="4"/>
  <c r="H47" i="4" s="1"/>
  <c r="G65" i="4"/>
  <c r="G69" i="4"/>
  <c r="F69" i="4" s="1"/>
  <c r="J69" i="4" s="1"/>
  <c r="H78" i="4"/>
  <c r="I112" i="4"/>
  <c r="G116" i="4"/>
  <c r="H119" i="4"/>
  <c r="J119" i="4" s="1"/>
  <c r="H108" i="4"/>
  <c r="J108" i="4" l="1"/>
  <c r="F42" i="4"/>
  <c r="G29" i="4"/>
  <c r="H17" i="4"/>
  <c r="J14" i="4"/>
  <c r="F89" i="4"/>
  <c r="J89" i="4" s="1"/>
  <c r="G88" i="4"/>
  <c r="J77" i="4"/>
  <c r="H49" i="4"/>
  <c r="H30" i="4"/>
  <c r="J30" i="4" s="1"/>
  <c r="I29" i="4"/>
  <c r="H29" i="4" s="1"/>
  <c r="H13" i="4"/>
  <c r="J13" i="4" s="1"/>
  <c r="I63" i="4"/>
  <c r="H63" i="4" s="1"/>
  <c r="J118" i="4"/>
  <c r="J27" i="4"/>
  <c r="I41" i="4"/>
  <c r="H41" i="4" s="1"/>
  <c r="J41" i="4" s="1"/>
  <c r="H43" i="4"/>
  <c r="J43" i="4" s="1"/>
  <c r="J80" i="4"/>
  <c r="J42" i="4"/>
  <c r="I124" i="4"/>
  <c r="H125" i="4"/>
  <c r="I88" i="4"/>
  <c r="H88" i="4" s="1"/>
  <c r="G111" i="4"/>
  <c r="G110" i="4" s="1"/>
  <c r="F110" i="4" s="1"/>
  <c r="J78" i="4"/>
  <c r="G18" i="4"/>
  <c r="F19" i="4"/>
  <c r="J19" i="4" s="1"/>
  <c r="I53" i="4"/>
  <c r="H54" i="4"/>
  <c r="J54" i="4" s="1"/>
  <c r="I111" i="4"/>
  <c r="H112" i="4"/>
  <c r="J112" i="4" s="1"/>
  <c r="G115" i="4"/>
  <c r="F115" i="4" s="1"/>
  <c r="F116" i="4"/>
  <c r="G48" i="4"/>
  <c r="F49" i="4"/>
  <c r="J49" i="4" s="1"/>
  <c r="I129" i="4"/>
  <c r="H130" i="4"/>
  <c r="J130" i="4" s="1"/>
  <c r="G128" i="4"/>
  <c r="F129" i="4"/>
  <c r="I116" i="4"/>
  <c r="H117" i="4"/>
  <c r="J117" i="4" s="1"/>
  <c r="G64" i="4"/>
  <c r="F65" i="4"/>
  <c r="J65" i="4" s="1"/>
  <c r="F53" i="4"/>
  <c r="G124" i="4"/>
  <c r="F125" i="4"/>
  <c r="H76" i="4"/>
  <c r="J76" i="4" s="1"/>
  <c r="H14" i="2"/>
  <c r="H15" i="2"/>
  <c r="H19" i="2"/>
  <c r="H20" i="2"/>
  <c r="H21" i="2"/>
  <c r="H24" i="2"/>
  <c r="H27" i="2"/>
  <c r="H30" i="2"/>
  <c r="H31" i="2"/>
  <c r="H32" i="2"/>
  <c r="H35" i="2"/>
  <c r="H36" i="2"/>
  <c r="H37" i="2"/>
  <c r="H38" i="2"/>
  <c r="H39" i="2"/>
  <c r="H40" i="2"/>
  <c r="H41" i="2"/>
  <c r="H45" i="2"/>
  <c r="H46" i="2"/>
  <c r="H47" i="2"/>
  <c r="H52" i="2"/>
  <c r="H57" i="2"/>
  <c r="H58" i="2"/>
  <c r="H59" i="2"/>
  <c r="H60" i="2"/>
  <c r="H61" i="2"/>
  <c r="H62" i="2"/>
  <c r="H63" i="2"/>
  <c r="H67" i="2"/>
  <c r="H68" i="2"/>
  <c r="H69" i="2"/>
  <c r="H71" i="2"/>
  <c r="H73" i="2"/>
  <c r="H74" i="2"/>
  <c r="H75" i="2"/>
  <c r="H80" i="2"/>
  <c r="H91" i="2"/>
  <c r="H92" i="2"/>
  <c r="H94" i="2"/>
  <c r="H96" i="2"/>
  <c r="H98" i="2"/>
  <c r="H100" i="2"/>
  <c r="H101" i="2"/>
  <c r="H102" i="2"/>
  <c r="H103" i="2"/>
  <c r="H104" i="2"/>
  <c r="H105" i="2"/>
  <c r="H107" i="2"/>
  <c r="H108" i="2"/>
  <c r="H110" i="2"/>
  <c r="H115" i="2"/>
  <c r="H120" i="2"/>
  <c r="H121" i="2"/>
  <c r="H128" i="2"/>
  <c r="H133" i="2"/>
  <c r="H134" i="2"/>
  <c r="I13" i="2"/>
  <c r="H13" i="2" s="1"/>
  <c r="I18" i="2"/>
  <c r="I17" i="2" s="1"/>
  <c r="I16" i="2" s="1"/>
  <c r="H16" i="2" s="1"/>
  <c r="I26" i="2"/>
  <c r="I25" i="2" s="1"/>
  <c r="H25" i="2" s="1"/>
  <c r="H29" i="2"/>
  <c r="I44" i="2"/>
  <c r="I43" i="2" s="1"/>
  <c r="I42" i="2" s="1"/>
  <c r="H42" i="2" s="1"/>
  <c r="I51" i="2"/>
  <c r="I50" i="2" s="1"/>
  <c r="I49" i="2" s="1"/>
  <c r="I48" i="2" s="1"/>
  <c r="H48" i="2" s="1"/>
  <c r="I56" i="2"/>
  <c r="I55" i="2" s="1"/>
  <c r="I54" i="2" s="1"/>
  <c r="H54" i="2" s="1"/>
  <c r="I66" i="2"/>
  <c r="H66" i="2" s="1"/>
  <c r="I70" i="2"/>
  <c r="H70" i="2" s="1"/>
  <c r="I72" i="2"/>
  <c r="H72" i="2" s="1"/>
  <c r="I79" i="2"/>
  <c r="I78" i="2" s="1"/>
  <c r="I93" i="2"/>
  <c r="I95" i="2"/>
  <c r="H95" i="2" s="1"/>
  <c r="I97" i="2"/>
  <c r="H97" i="2" s="1"/>
  <c r="I99" i="2"/>
  <c r="H99" i="2" s="1"/>
  <c r="I109" i="2"/>
  <c r="H109" i="2" s="1"/>
  <c r="I114" i="2"/>
  <c r="H114" i="2" s="1"/>
  <c r="I119" i="2"/>
  <c r="I127" i="2"/>
  <c r="H127" i="2" s="1"/>
  <c r="I132" i="2"/>
  <c r="H132" i="2" s="1"/>
  <c r="G93" i="2"/>
  <c r="F73" i="2"/>
  <c r="G17" i="2"/>
  <c r="G16" i="2" s="1"/>
  <c r="G56" i="2"/>
  <c r="G55" i="2" s="1"/>
  <c r="G54" i="2" s="1"/>
  <c r="G79" i="2"/>
  <c r="G78" i="2" s="1"/>
  <c r="G77" i="2" s="1"/>
  <c r="G81" i="2"/>
  <c r="G97" i="2"/>
  <c r="G99" i="2"/>
  <c r="G109" i="2"/>
  <c r="G106" i="2" s="1"/>
  <c r="G114" i="2"/>
  <c r="G113" i="2" s="1"/>
  <c r="G112" i="2" s="1"/>
  <c r="G111" i="2" s="1"/>
  <c r="G119" i="2"/>
  <c r="G127" i="2"/>
  <c r="G126" i="2" s="1"/>
  <c r="G125" i="2" s="1"/>
  <c r="G124" i="2" s="1"/>
  <c r="G132" i="2"/>
  <c r="F132" i="2" s="1"/>
  <c r="G13" i="2"/>
  <c r="G12" i="2" s="1"/>
  <c r="G26" i="2"/>
  <c r="G25" i="2" s="1"/>
  <c r="G24" i="2" s="1"/>
  <c r="G30" i="2"/>
  <c r="G29" i="2" s="1"/>
  <c r="G28" i="2" s="1"/>
  <c r="G11" i="2" s="1"/>
  <c r="G44" i="2"/>
  <c r="G43" i="2" s="1"/>
  <c r="G42" i="2" s="1"/>
  <c r="G51" i="2"/>
  <c r="G50" i="2" s="1"/>
  <c r="G49" i="2" s="1"/>
  <c r="G48" i="2" s="1"/>
  <c r="G66" i="2"/>
  <c r="G70" i="2"/>
  <c r="G95" i="2"/>
  <c r="F133" i="2"/>
  <c r="F134" i="2"/>
  <c r="H119" i="2" l="1"/>
  <c r="I118" i="2"/>
  <c r="G118" i="2"/>
  <c r="G117" i="2" s="1"/>
  <c r="I75" i="4"/>
  <c r="F88" i="4"/>
  <c r="G75" i="4"/>
  <c r="F29" i="4"/>
  <c r="J29" i="4" s="1"/>
  <c r="I12" i="4"/>
  <c r="H12" i="4" s="1"/>
  <c r="J73" i="2"/>
  <c r="G131" i="2"/>
  <c r="G130" i="2" s="1"/>
  <c r="G129" i="2" s="1"/>
  <c r="J132" i="2"/>
  <c r="I106" i="2"/>
  <c r="H106" i="2" s="1"/>
  <c r="J134" i="2"/>
  <c r="I131" i="2"/>
  <c r="H131" i="2" s="1"/>
  <c r="I113" i="2"/>
  <c r="I112" i="2" s="1"/>
  <c r="H112" i="2" s="1"/>
  <c r="I90" i="2"/>
  <c r="H90" i="2" s="1"/>
  <c r="G65" i="2"/>
  <c r="G64" i="2" s="1"/>
  <c r="F111" i="4"/>
  <c r="J88" i="4"/>
  <c r="F75" i="4"/>
  <c r="J125" i="4"/>
  <c r="H78" i="2"/>
  <c r="I77" i="2"/>
  <c r="H77" i="2" s="1"/>
  <c r="F72" i="2"/>
  <c r="J72" i="2" s="1"/>
  <c r="J133" i="2"/>
  <c r="H79" i="2"/>
  <c r="H55" i="2"/>
  <c r="I65" i="2"/>
  <c r="I64" i="2" s="1"/>
  <c r="I28" i="2"/>
  <c r="I12" i="2"/>
  <c r="H12" i="2" s="1"/>
  <c r="H124" i="4"/>
  <c r="I123" i="4"/>
  <c r="H75" i="4"/>
  <c r="H53" i="4"/>
  <c r="J53" i="4" s="1"/>
  <c r="I52" i="4"/>
  <c r="H129" i="4"/>
  <c r="J129" i="4" s="1"/>
  <c r="I128" i="4"/>
  <c r="F128" i="4"/>
  <c r="G17" i="4"/>
  <c r="G12" i="4" s="1"/>
  <c r="F18" i="4"/>
  <c r="J18" i="4" s="1"/>
  <c r="F64" i="4"/>
  <c r="J64" i="4" s="1"/>
  <c r="G63" i="4"/>
  <c r="F48" i="4"/>
  <c r="J48" i="4" s="1"/>
  <c r="G47" i="4"/>
  <c r="F47" i="4" s="1"/>
  <c r="J47" i="4" s="1"/>
  <c r="H111" i="4"/>
  <c r="I110" i="4"/>
  <c r="H110" i="4" s="1"/>
  <c r="J110" i="4" s="1"/>
  <c r="F124" i="4"/>
  <c r="J124" i="4" s="1"/>
  <c r="G123" i="4"/>
  <c r="F123" i="4" s="1"/>
  <c r="I115" i="4"/>
  <c r="H115" i="4" s="1"/>
  <c r="J115" i="4" s="1"/>
  <c r="H116" i="4"/>
  <c r="J116" i="4" s="1"/>
  <c r="H26" i="2"/>
  <c r="H17" i="2"/>
  <c r="H18" i="2"/>
  <c r="H43" i="2"/>
  <c r="H44" i="2"/>
  <c r="H49" i="2"/>
  <c r="H51" i="2"/>
  <c r="H50" i="2"/>
  <c r="H56" i="2"/>
  <c r="H93" i="2"/>
  <c r="I126" i="2"/>
  <c r="G90" i="2"/>
  <c r="G89" i="2" s="1"/>
  <c r="G76" i="2" s="1"/>
  <c r="F12" i="2"/>
  <c r="F13" i="2"/>
  <c r="J13" i="2" s="1"/>
  <c r="F14" i="2"/>
  <c r="J14" i="2" s="1"/>
  <c r="F15" i="2"/>
  <c r="J15" i="2" s="1"/>
  <c r="F16" i="2"/>
  <c r="J16" i="2" s="1"/>
  <c r="F17" i="2"/>
  <c r="F18" i="2"/>
  <c r="F19" i="2"/>
  <c r="J19" i="2" s="1"/>
  <c r="F20" i="2"/>
  <c r="J20" i="2" s="1"/>
  <c r="F21" i="2"/>
  <c r="J21" i="2" s="1"/>
  <c r="F24" i="2"/>
  <c r="J24" i="2" s="1"/>
  <c r="F25" i="2"/>
  <c r="J25" i="2" s="1"/>
  <c r="F26" i="2"/>
  <c r="F27" i="2"/>
  <c r="J27" i="2" s="1"/>
  <c r="F28" i="2"/>
  <c r="F29" i="2"/>
  <c r="J29" i="2" s="1"/>
  <c r="F30" i="2"/>
  <c r="J30" i="2" s="1"/>
  <c r="F31" i="2"/>
  <c r="J31" i="2" s="1"/>
  <c r="F32" i="2"/>
  <c r="J32" i="2" s="1"/>
  <c r="F35" i="2"/>
  <c r="J35" i="2" s="1"/>
  <c r="F36" i="2"/>
  <c r="J36" i="2" s="1"/>
  <c r="F37" i="2"/>
  <c r="J37" i="2" s="1"/>
  <c r="F38" i="2"/>
  <c r="J38" i="2" s="1"/>
  <c r="F39" i="2"/>
  <c r="J39" i="2" s="1"/>
  <c r="F40" i="2"/>
  <c r="J40" i="2" s="1"/>
  <c r="F41" i="2"/>
  <c r="J41" i="2" s="1"/>
  <c r="F42" i="2"/>
  <c r="J42" i="2" s="1"/>
  <c r="F43" i="2"/>
  <c r="F44" i="2"/>
  <c r="F45" i="2"/>
  <c r="J45" i="2" s="1"/>
  <c r="F46" i="2"/>
  <c r="J46" i="2" s="1"/>
  <c r="F47" i="2"/>
  <c r="J47" i="2" s="1"/>
  <c r="F48" i="2"/>
  <c r="J48" i="2" s="1"/>
  <c r="F49" i="2"/>
  <c r="F50" i="2"/>
  <c r="F51" i="2"/>
  <c r="F52" i="2"/>
  <c r="J52" i="2" s="1"/>
  <c r="F54" i="2"/>
  <c r="J54" i="2" s="1"/>
  <c r="F55" i="2"/>
  <c r="F56" i="2"/>
  <c r="F57" i="2"/>
  <c r="J57" i="2" s="1"/>
  <c r="F58" i="2"/>
  <c r="J58" i="2" s="1"/>
  <c r="F59" i="2"/>
  <c r="J59" i="2" s="1"/>
  <c r="F60" i="2"/>
  <c r="J60" i="2" s="1"/>
  <c r="F61" i="2"/>
  <c r="J61" i="2" s="1"/>
  <c r="F62" i="2"/>
  <c r="J62" i="2" s="1"/>
  <c r="F63" i="2"/>
  <c r="J63" i="2" s="1"/>
  <c r="F66" i="2"/>
  <c r="J66" i="2" s="1"/>
  <c r="F67" i="2"/>
  <c r="J67" i="2" s="1"/>
  <c r="F68" i="2"/>
  <c r="J68" i="2" s="1"/>
  <c r="F69" i="2"/>
  <c r="J69" i="2" s="1"/>
  <c r="F70" i="2"/>
  <c r="J70" i="2" s="1"/>
  <c r="F71" i="2"/>
  <c r="J71" i="2" s="1"/>
  <c r="F74" i="2"/>
  <c r="J74" i="2" s="1"/>
  <c r="F75" i="2"/>
  <c r="J75" i="2" s="1"/>
  <c r="F77" i="2"/>
  <c r="F78" i="2"/>
  <c r="F79" i="2"/>
  <c r="F80" i="2"/>
  <c r="J80" i="2" s="1"/>
  <c r="F81" i="2"/>
  <c r="F82" i="2"/>
  <c r="F91" i="2"/>
  <c r="J91" i="2" s="1"/>
  <c r="F92" i="2"/>
  <c r="J92" i="2" s="1"/>
  <c r="F93" i="2"/>
  <c r="F94" i="2"/>
  <c r="J94" i="2" s="1"/>
  <c r="F95" i="2"/>
  <c r="J95" i="2" s="1"/>
  <c r="F96" i="2"/>
  <c r="J96" i="2" s="1"/>
  <c r="F97" i="2"/>
  <c r="J97" i="2" s="1"/>
  <c r="F98" i="2"/>
  <c r="J98" i="2" s="1"/>
  <c r="F99" i="2"/>
  <c r="J99" i="2" s="1"/>
  <c r="F100" i="2"/>
  <c r="J100" i="2" s="1"/>
  <c r="F101" i="2"/>
  <c r="J101" i="2" s="1"/>
  <c r="F102" i="2"/>
  <c r="J102" i="2" s="1"/>
  <c r="F103" i="2"/>
  <c r="J103" i="2" s="1"/>
  <c r="F104" i="2"/>
  <c r="J104" i="2" s="1"/>
  <c r="F105" i="2"/>
  <c r="J105" i="2" s="1"/>
  <c r="F106" i="2"/>
  <c r="F107" i="2"/>
  <c r="J107" i="2" s="1"/>
  <c r="F108" i="2"/>
  <c r="J108" i="2" s="1"/>
  <c r="F109" i="2"/>
  <c r="J109" i="2" s="1"/>
  <c r="F110" i="2"/>
  <c r="J110" i="2" s="1"/>
  <c r="F111" i="2"/>
  <c r="F112" i="2"/>
  <c r="F113" i="2"/>
  <c r="F114" i="2"/>
  <c r="J114" i="2" s="1"/>
  <c r="F115" i="2"/>
  <c r="J115" i="2" s="1"/>
  <c r="F118" i="2"/>
  <c r="F119" i="2"/>
  <c r="J119" i="2" s="1"/>
  <c r="F120" i="2"/>
  <c r="J120" i="2" s="1"/>
  <c r="F121" i="2"/>
  <c r="J121" i="2" s="1"/>
  <c r="F124" i="2"/>
  <c r="F125" i="2"/>
  <c r="F126" i="2"/>
  <c r="F127" i="2"/>
  <c r="J127" i="2" s="1"/>
  <c r="F128" i="2"/>
  <c r="J128" i="2" s="1"/>
  <c r="F129" i="2"/>
  <c r="F131" i="2"/>
  <c r="G116" i="2" l="1"/>
  <c r="F116" i="2" s="1"/>
  <c r="F117" i="2"/>
  <c r="H113" i="2"/>
  <c r="I11" i="2"/>
  <c r="H11" i="2" s="1"/>
  <c r="I111" i="2"/>
  <c r="H111" i="2" s="1"/>
  <c r="J131" i="2"/>
  <c r="F130" i="2"/>
  <c r="J106" i="2"/>
  <c r="I130" i="2"/>
  <c r="I129" i="2" s="1"/>
  <c r="H129" i="2" s="1"/>
  <c r="J129" i="2" s="1"/>
  <c r="I89" i="2"/>
  <c r="H65" i="2"/>
  <c r="J18" i="2"/>
  <c r="F11" i="2"/>
  <c r="J111" i="4"/>
  <c r="J75" i="4"/>
  <c r="G53" i="2"/>
  <c r="F65" i="2"/>
  <c r="F64" i="2"/>
  <c r="J111" i="2"/>
  <c r="H64" i="2"/>
  <c r="I53" i="2"/>
  <c r="H53" i="2" s="1"/>
  <c r="H28" i="2"/>
  <c r="J28" i="2" s="1"/>
  <c r="H123" i="4"/>
  <c r="J123" i="4" s="1"/>
  <c r="I11" i="4"/>
  <c r="H11" i="4" s="1"/>
  <c r="J55" i="2"/>
  <c r="J49" i="2"/>
  <c r="J17" i="2"/>
  <c r="J77" i="2"/>
  <c r="J43" i="2"/>
  <c r="J113" i="2"/>
  <c r="J56" i="2"/>
  <c r="J26" i="2"/>
  <c r="J12" i="2"/>
  <c r="J79" i="2"/>
  <c r="J78" i="2"/>
  <c r="J112" i="2"/>
  <c r="J93" i="2"/>
  <c r="J44" i="2"/>
  <c r="H118" i="2"/>
  <c r="J118" i="2" s="1"/>
  <c r="I117" i="2"/>
  <c r="F63" i="4"/>
  <c r="J63" i="4" s="1"/>
  <c r="G52" i="4"/>
  <c r="F52" i="4" s="1"/>
  <c r="H52" i="4"/>
  <c r="H128" i="4"/>
  <c r="J128" i="4" s="1"/>
  <c r="I134" i="4"/>
  <c r="H134" i="4" s="1"/>
  <c r="F17" i="4"/>
  <c r="J17" i="4" s="1"/>
  <c r="J51" i="2"/>
  <c r="J50" i="2"/>
  <c r="I81" i="2"/>
  <c r="H81" i="2" s="1"/>
  <c r="J81" i="2" s="1"/>
  <c r="H82" i="2"/>
  <c r="J82" i="2" s="1"/>
  <c r="H126" i="2"/>
  <c r="J126" i="2" s="1"/>
  <c r="I125" i="2"/>
  <c r="H130" i="2"/>
  <c r="F76" i="2"/>
  <c r="F90" i="2"/>
  <c r="J90" i="2" s="1"/>
  <c r="F89" i="2"/>
  <c r="G10" i="2" l="1"/>
  <c r="F10" i="2" s="1"/>
  <c r="G135" i="2"/>
  <c r="F135" i="2" s="1"/>
  <c r="G11" i="4"/>
  <c r="G134" i="4" s="1"/>
  <c r="F134" i="4" s="1"/>
  <c r="H89" i="2"/>
  <c r="J89" i="2" s="1"/>
  <c r="I76" i="2"/>
  <c r="J130" i="2"/>
  <c r="J11" i="2"/>
  <c r="J65" i="2"/>
  <c r="J64" i="2"/>
  <c r="F53" i="2"/>
  <c r="J53" i="2" s="1"/>
  <c r="H76" i="2"/>
  <c r="J76" i="2" s="1"/>
  <c r="I116" i="2"/>
  <c r="H116" i="2" s="1"/>
  <c r="J116" i="2" s="1"/>
  <c r="H117" i="2"/>
  <c r="J117" i="2" s="1"/>
  <c r="F12" i="4"/>
  <c r="J12" i="4" s="1"/>
  <c r="J52" i="4"/>
  <c r="I124" i="2"/>
  <c r="H125" i="2"/>
  <c r="J125" i="2" s="1"/>
  <c r="F11" i="4" l="1"/>
  <c r="J11" i="4" s="1"/>
  <c r="H124" i="2"/>
  <c r="J124" i="2" s="1"/>
  <c r="I10" i="2"/>
  <c r="H10" i="2" s="1"/>
  <c r="J10" i="2" s="1"/>
  <c r="I135" i="2"/>
  <c r="H135" i="2" s="1"/>
</calcChain>
</file>

<file path=xl/sharedStrings.xml><?xml version="1.0" encoding="utf-8"?>
<sst xmlns="http://schemas.openxmlformats.org/spreadsheetml/2006/main" count="1225" uniqueCount="176">
  <si>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</si>
  <si>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</si>
  <si>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</si>
  <si>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</si>
  <si>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</si>
  <si>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</si>
  <si>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</si>
  <si>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</si>
  <si>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</si>
  <si>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</si>
  <si>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</si>
  <si>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</si>
  <si>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</si>
  <si>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</si>
  <si>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</si>
  <si>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</si>
  <si>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</si>
  <si>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</si>
  <si>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</si>
  <si>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</si>
  <si>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</si>
  <si>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</si>
  <si>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</si>
  <si>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</si>
  <si>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</si>
  <si>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</si>
  <si>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</si>
  <si>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</si>
  <si>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</si>
  <si>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</si>
  <si>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</si>
  <si>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</si>
  <si>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</si>
  <si>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</si>
  <si>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</si>
  <si>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</si>
  <si>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</si>
  <si>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</si>
  <si>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</si>
  <si>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</si>
  <si>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</si>
  <si>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</si>
  <si>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</si>
  <si>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</si>
  <si>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</si>
  <si>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</si>
  <si>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</si>
  <si>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</si>
  <si>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</si>
  <si>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</si>
  <si>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</si>
  <si>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</si>
  <si>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</si>
  <si>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</si>
  <si>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</si>
  <si>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</si>
  <si>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</si>
  <si>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</si>
  <si>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</si>
  <si>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</si>
  <si>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</si>
  <si>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</si>
  <si>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</si>
  <si>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</si>
  <si>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</si>
  <si>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</si>
  <si>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</si>
  <si>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</si>
  <si>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</si>
  <si>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</si>
  <si>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</si>
  <si>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</si>
  <si>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</si>
  <si>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</si>
  <si>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</si>
  <si>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      Расходы на благоустройство дворовой территории по ул Курортная пгт. Нижнеивкино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</si>
  <si>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</si>
  <si>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</si>
  <si>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</si>
  <si>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</si>
  <si>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</si>
  <si>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</si>
  <si>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</si>
  <si>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</si>
  <si>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</si>
  <si>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</si>
  <si>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</si>
  <si>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</si>
  <si>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</si>
  <si>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</si>
  <si>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</si>
  <si>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</si>
  <si>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</si>
  <si>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</si>
  <si>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</si>
  <si>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</si>
  <si>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</si>
  <si>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</si>
  <si>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</si>
  <si>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</si>
  <si>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</si>
  <si>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</si>
  <si>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</si>
  <si>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</si>
  <si>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</si>
  <si>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</si>
  <si>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</si>
  <si>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</si>
  <si>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</si>
  <si>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</si>
  <si>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</si>
  <si>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</si>
  <si>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</si>
  <si>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</si>
  <si>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</si>
  <si>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</si>
  <si>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</si>
  <si>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</si>
  <si>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</si>
  <si>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</si>
  <si>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</si>
  <si>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</si>
  <si>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</si>
  <si>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</si>
  <si>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</si>
  <si>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</si>
  <si>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</si>
  <si>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</si>
  <si>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</si>
  <si>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</si>
  <si>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</si>
  <si>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</si>
  <si>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</si>
  <si>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</si>
  <si>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</si>
  <si>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</si>
  <si>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</si>
  <si>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</si>
  <si>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</si>
  <si>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</si>
  <si>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</si>
  <si>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</si>
  <si>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</si>
  <si>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Приложение № 3</t>
  </si>
  <si>
    <t>к постановлению администрации</t>
  </si>
  <si>
    <t xml:space="preserve">Нижнеивкинского городского 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</si>
  <si>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</si>
  <si>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</si>
  <si>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</si>
  <si>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</si>
  <si>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</si>
  <si>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Приложение №4</t>
  </si>
  <si>
    <t>Исполнение расходов по ведомственной структуре</t>
  </si>
  <si>
    <t xml:space="preserve">        Муниципальная программа "Формирование современной городской среды"</t>
  </si>
  <si>
    <t xml:space="preserve">          Обеспечение программа "Формирование современной городской среды"</t>
  </si>
  <si>
    <t xml:space="preserve">        Муниципальная программа "Формирование современной городской среды" территорий Нижнеивкинского городского поселения на 2020 год"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</si>
  <si>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</si>
  <si>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</si>
  <si>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</si>
  <si>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</si>
  <si>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</si>
  <si>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Мероприятия направленных на подготовку систем коммунальной инфраструктуры к работе в осенне-зимний период </t>
  </si>
  <si>
    <t>0107</t>
  </si>
  <si>
    <t xml:space="preserve">            Проведение выборов и референдумов</t>
  </si>
  <si>
    <t xml:space="preserve">              Иные бюджетные ассигнования</t>
  </si>
  <si>
    <t>0100001050</t>
  </si>
  <si>
    <t>11000S5175</t>
  </si>
  <si>
    <t>11000S5550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</si>
  <si>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</si>
  <si>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</si>
  <si>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</si>
  <si>
    <t xml:space="preserve">                                        бюджета  Нижнеивкинского городскогопоселения  за 1-е полугодие 2022 г. по разделам, </t>
  </si>
  <si>
    <t>расходов бюджета Нижнеивкинского городского поселения за 1-е полугодие  2022года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</si>
  <si>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</si>
  <si>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r>
      <t xml:space="preserve">поселения № </t>
    </r>
    <r>
      <rPr>
        <sz val="11"/>
        <color rgb="FFFF0000"/>
        <rFont val="Times New Roman"/>
        <family val="1"/>
        <charset val="204"/>
      </rPr>
      <t xml:space="preserve"> 145 </t>
    </r>
    <r>
      <rPr>
        <sz val="11"/>
        <rFont val="Times New Roman"/>
        <family val="1"/>
        <charset val="204"/>
      </rPr>
      <t xml:space="preserve"> от 13.07.2022</t>
    </r>
  </si>
  <si>
    <r>
      <t>поселения №</t>
    </r>
    <r>
      <rPr>
        <b/>
        <sz val="11"/>
        <color rgb="FFFF0000"/>
        <rFont val="Times New Roman"/>
        <family val="1"/>
        <charset val="204"/>
      </rPr>
      <t xml:space="preserve"> 145</t>
    </r>
    <r>
      <rPr>
        <b/>
        <sz val="11"/>
        <rFont val="Times New Roman"/>
        <family val="1"/>
        <charset val="204"/>
      </rPr>
      <t xml:space="preserve">  от 13.07.2022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</si>
</sst>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.5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</cellStyleXfs>
  <cellXfs count="84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164" fontId="11" fillId="0" borderId="5" xfId="7" applyNumberFormat="1" applyFont="1" applyBorder="1" applyProtection="1">
      <alignment horizontal="center" vertical="top" shrinkToFi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2" fontId="10" fillId="0" borderId="2" xfId="7" applyNumberFormat="1" applyFont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0" fontId="10" fillId="0" borderId="1" xfId="13" applyFont="1">
      <alignment horizontal="left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12" fillId="5" borderId="4" xfId="0" applyNumberFormat="1" applyFont="1" applyFill="1" applyBorder="1" applyAlignment="1" applyProtection="1">
      <alignment horizontal="center" vertical="top" wrapText="1"/>
    </xf>
    <xf numFmtId="0" fontId="5" fillId="5" borderId="1" xfId="0" applyNumberFormat="1" applyFont="1" applyFill="1" applyBorder="1" applyAlignment="1" applyProtection="1">
      <alignment vertical="top"/>
    </xf>
    <xf numFmtId="4" fontId="10" fillId="5" borderId="2" xfId="8" applyNumberFormat="1" applyFont="1" applyFill="1" applyProtection="1">
      <alignment horizontal="right" vertical="top" shrinkToFit="1"/>
    </xf>
    <xf numFmtId="0" fontId="10" fillId="5" borderId="1" xfId="2" applyNumberFormat="1" applyFont="1" applyFill="1" applyProtection="1"/>
    <xf numFmtId="0" fontId="10" fillId="5" borderId="1" xfId="13" applyFont="1" applyFill="1">
      <alignment horizontal="left" wrapText="1"/>
    </xf>
    <xf numFmtId="0" fontId="6" fillId="5" borderId="0" xfId="0" applyFont="1" applyFill="1" applyProtection="1">
      <protection locked="0"/>
    </xf>
    <xf numFmtId="4" fontId="10" fillId="5" borderId="3" xfId="11" applyNumberFormat="1" applyFont="1" applyFill="1" applyProtection="1">
      <alignment horizontal="right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5" fillId="5" borderId="1" xfId="0" applyNumberFormat="1" applyFont="1" applyFill="1" applyBorder="1" applyAlignment="1" applyProtection="1">
      <alignment vertical="top"/>
    </xf>
    <xf numFmtId="164" fontId="12" fillId="5" borderId="4" xfId="0" applyNumberFormat="1" applyFont="1" applyFill="1" applyBorder="1" applyAlignment="1" applyProtection="1">
      <alignment horizontal="center" vertical="top" wrapText="1"/>
    </xf>
    <xf numFmtId="164" fontId="10" fillId="5" borderId="1" xfId="2" applyNumberFormat="1" applyFont="1" applyFill="1" applyProtection="1"/>
    <xf numFmtId="164" fontId="10" fillId="5" borderId="1" xfId="13" applyNumberFormat="1" applyFont="1" applyFill="1">
      <alignment horizontal="left" wrapText="1"/>
    </xf>
    <xf numFmtId="164" fontId="6" fillId="5" borderId="0" xfId="0" applyNumberFormat="1" applyFont="1" applyFill="1" applyProtection="1">
      <protection locked="0"/>
    </xf>
    <xf numFmtId="0" fontId="11" fillId="0" borderId="7" xfId="25" applyNumberFormat="1" applyFont="1" applyFill="1" applyBorder="1" applyAlignment="1" applyProtection="1">
      <alignment horizontal="left" vertical="top" wrapText="1"/>
    </xf>
    <xf numFmtId="0" fontId="10" fillId="0" borderId="2" xfId="6" applyNumberFormat="1" applyFont="1" applyFill="1" applyAlignment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7" xfId="6" applyNumberFormat="1" applyFont="1" applyFill="1" applyBorder="1" applyAlignme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4" fontId="14" fillId="2" borderId="2" xfId="8" applyNumberFormat="1" applyFont="1" applyProtection="1">
      <alignment horizontal="right" vertical="top" shrinkToFit="1"/>
    </xf>
    <xf numFmtId="0" fontId="10" fillId="0" borderId="2" xfId="25" applyFont="1" applyAlignment="1" applyProtection="1">
      <alignment horizontal="left" vertical="top" wrapText="1"/>
    </xf>
    <xf numFmtId="0" fontId="10" fillId="0" borderId="4" xfId="25" applyNumberFormat="1" applyFont="1" applyBorder="1" applyAlignment="1" applyProtection="1">
      <alignment horizontal="left" vertical="top" wrapText="1"/>
    </xf>
    <xf numFmtId="0" fontId="10" fillId="5" borderId="4" xfId="25" applyNumberFormat="1" applyFont="1" applyFill="1" applyBorder="1" applyAlignment="1" applyProtection="1">
      <alignment horizontal="left" vertical="top" wrapText="1"/>
    </xf>
    <xf numFmtId="0" fontId="16" fillId="0" borderId="1" xfId="0" applyNumberFormat="1" applyFont="1" applyFill="1" applyBorder="1" applyAlignment="1" applyProtection="1">
      <alignment vertical="top"/>
    </xf>
    <xf numFmtId="0" fontId="18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left" vertical="top"/>
    </xf>
    <xf numFmtId="0" fontId="16" fillId="5" borderId="1" xfId="0" applyNumberFormat="1" applyFont="1" applyFill="1" applyBorder="1" applyAlignment="1" applyProtection="1">
      <alignment vertical="top"/>
    </xf>
    <xf numFmtId="0" fontId="11" fillId="0" borderId="2" xfId="5" applyNumberFormat="1" applyFont="1" applyAlignment="1" applyProtection="1">
      <alignment horizontal="center" vertical="center" wrapText="1"/>
    </xf>
    <xf numFmtId="0" fontId="11" fillId="0" borderId="2" xfId="5" applyNumberFormat="1" applyFont="1" applyProtection="1">
      <alignment horizontal="center" vertical="center" wrapText="1"/>
    </xf>
    <xf numFmtId="0" fontId="17" fillId="5" borderId="4" xfId="0" applyNumberFormat="1" applyFont="1" applyFill="1" applyBorder="1" applyAlignment="1" applyProtection="1">
      <alignment horizontal="center" vertical="top" wrapText="1"/>
    </xf>
    <xf numFmtId="0" fontId="11" fillId="0" borderId="1" xfId="2" applyNumberFormat="1" applyFont="1" applyProtection="1"/>
    <xf numFmtId="0" fontId="21" fillId="0" borderId="0" xfId="0" applyFont="1" applyProtection="1">
      <protection locked="0"/>
    </xf>
    <xf numFmtId="4" fontId="11" fillId="2" borderId="2" xfId="8" applyNumberFormat="1" applyFont="1" applyProtection="1">
      <alignment horizontal="right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49" fontId="11" fillId="0" borderId="2" xfId="7" applyNumberFormat="1" applyFont="1" applyProtection="1">
      <alignment horizontal="center" vertical="top" shrinkToFit="1"/>
    </xf>
    <xf numFmtId="0" fontId="11" fillId="0" borderId="2" xfId="6" applyNumberFormat="1" applyFont="1" applyFill="1" applyAlignment="1" applyProtection="1">
      <alignment vertical="top" wrapText="1"/>
    </xf>
    <xf numFmtId="0" fontId="11" fillId="0" borderId="2" xfId="7" applyNumberFormat="1" applyFont="1" applyProtection="1">
      <alignment horizontal="center" vertical="top" shrinkToFit="1"/>
    </xf>
    <xf numFmtId="2" fontId="11" fillId="0" borderId="2" xfId="7" applyNumberFormat="1" applyFont="1" applyProtection="1">
      <alignment horizontal="center" vertical="top" shrinkToFit="1"/>
    </xf>
    <xf numFmtId="2" fontId="11" fillId="2" borderId="2" xfId="8" applyNumberFormat="1" applyFont="1" applyProtection="1">
      <alignment horizontal="right" vertical="top" shrinkToFit="1"/>
    </xf>
    <xf numFmtId="1" fontId="9" fillId="0" borderId="2" xfId="7" applyNumberFormat="1" applyFont="1" applyProtection="1">
      <alignment horizontal="center" vertical="top" shrinkToFit="1"/>
    </xf>
    <xf numFmtId="1" fontId="11" fillId="0" borderId="6" xfId="7" applyNumberFormat="1" applyFont="1" applyBorder="1" applyProtection="1">
      <alignment horizontal="center" vertical="top" shrinkToFit="1"/>
    </xf>
    <xf numFmtId="0" fontId="11" fillId="0" borderId="7" xfId="6" applyNumberFormat="1" applyFont="1" applyFill="1" applyBorder="1" applyAlignment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" fontId="11" fillId="0" borderId="8" xfId="7" applyNumberFormat="1" applyFont="1" applyBorder="1" applyProtection="1">
      <alignment horizontal="center" vertical="top" shrinkToFit="1"/>
    </xf>
    <xf numFmtId="0" fontId="11" fillId="0" borderId="6" xfId="6" applyNumberFormat="1" applyFont="1" applyBorder="1" applyAlignment="1" applyProtection="1">
      <alignment vertical="top" wrapText="1"/>
    </xf>
    <xf numFmtId="164" fontId="11" fillId="2" borderId="2" xfId="8" applyNumberFormat="1" applyFont="1" applyProtection="1">
      <alignment horizontal="right" vertical="top" shrinkToFit="1"/>
    </xf>
    <xf numFmtId="4" fontId="11" fillId="2" borderId="3" xfId="11" applyNumberFormat="1" applyFont="1" applyProtection="1">
      <alignment horizontal="right" vertical="top" shrinkToFit="1"/>
    </xf>
    <xf numFmtId="164" fontId="11" fillId="5" borderId="3" xfId="11" applyNumberFormat="1" applyFont="1" applyFill="1" applyProtection="1">
      <alignment horizontal="right" vertical="top" shrinkToFit="1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top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6"/>
  <sheetViews>
    <sheetView showGridLines="0" tabSelected="1" zoomScaleSheetLayoutView="100" workbookViewId="0">
      <selection activeCell="I25" sqref="I1:I1048576"/>
    </sheetView>
  </sheetViews>
  <sheetFormatPr defaultColWidth="9.109375" defaultRowHeight="15.6" outlineLevelRow="5" x14ac:dyDescent="0.3"/>
  <cols>
    <col min="1" max="1" width="60.6640625" style="14" customWidth="1"/>
    <col min="2" max="3" width="7.6640625" style="2" customWidth="1"/>
    <col min="4" max="4" width="15.2187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32" customWidth="1"/>
    <col min="9" max="9" width="11.6640625" style="2" hidden="1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 x14ac:dyDescent="0.3">
      <c r="A1" s="49"/>
      <c r="B1" s="49"/>
      <c r="C1" s="49"/>
      <c r="D1" s="49"/>
      <c r="E1" s="49"/>
      <c r="F1" s="80" t="s">
        <v>151</v>
      </c>
      <c r="G1" s="80"/>
      <c r="H1" s="80"/>
      <c r="I1" s="80"/>
      <c r="J1" s="80"/>
      <c r="K1" s="80"/>
      <c r="L1" s="80"/>
      <c r="M1" s="80"/>
      <c r="N1" s="80"/>
    </row>
    <row r="2" spans="1:14" ht="16.8" x14ac:dyDescent="0.3">
      <c r="A2" s="50"/>
      <c r="B2" s="50"/>
      <c r="C2" s="50"/>
      <c r="D2" s="49"/>
      <c r="E2" s="49"/>
      <c r="F2" s="80" t="s">
        <v>144</v>
      </c>
      <c r="G2" s="80"/>
      <c r="H2" s="80"/>
      <c r="I2" s="80"/>
      <c r="J2" s="80"/>
      <c r="K2" s="80"/>
      <c r="L2" s="80"/>
      <c r="M2" s="80"/>
      <c r="N2" s="80"/>
    </row>
    <row r="3" spans="1:14" ht="14.4" x14ac:dyDescent="0.3">
      <c r="A3" s="49"/>
      <c r="B3" s="49"/>
      <c r="C3" s="49"/>
      <c r="D3" s="49"/>
      <c r="E3" s="49"/>
      <c r="F3" s="80" t="s">
        <v>145</v>
      </c>
      <c r="G3" s="80"/>
      <c r="H3" s="80"/>
      <c r="I3" s="80"/>
      <c r="J3" s="80"/>
      <c r="K3" s="80"/>
      <c r="L3" s="80"/>
      <c r="M3" s="80"/>
      <c r="N3" s="80"/>
    </row>
    <row r="4" spans="1:14" ht="14.4" x14ac:dyDescent="0.3">
      <c r="A4" s="51"/>
      <c r="B4" s="51"/>
      <c r="C4" s="51"/>
      <c r="D4" s="49"/>
      <c r="E4" s="49"/>
      <c r="F4" s="80" t="s">
        <v>175</v>
      </c>
      <c r="G4" s="80"/>
      <c r="H4" s="80"/>
      <c r="I4" s="80"/>
      <c r="J4" s="80"/>
      <c r="K4" s="80"/>
      <c r="L4" s="80"/>
      <c r="M4" s="80"/>
      <c r="N4" s="80"/>
    </row>
    <row r="5" spans="1:14" ht="14.4" x14ac:dyDescent="0.3">
      <c r="A5" s="51"/>
      <c r="B5" s="51"/>
      <c r="C5" s="51"/>
      <c r="D5" s="49"/>
      <c r="E5" s="49"/>
      <c r="F5" s="52"/>
      <c r="G5" s="52"/>
      <c r="H5" s="52"/>
      <c r="I5" s="52"/>
      <c r="J5" s="52"/>
      <c r="K5" s="52"/>
      <c r="L5" s="52"/>
      <c r="M5" s="52"/>
      <c r="N5" s="52"/>
    </row>
    <row r="6" spans="1:14" x14ac:dyDescent="0.3">
      <c r="A6" s="79" t="s">
        <v>152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52"/>
      <c r="M6" s="52"/>
      <c r="N6" s="52"/>
    </row>
    <row r="7" spans="1:14" x14ac:dyDescent="0.3">
      <c r="A7" s="79" t="s">
        <v>172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52"/>
      <c r="M7" s="52"/>
      <c r="N7" s="52"/>
    </row>
    <row r="8" spans="1:14" ht="14.4" hidden="1" x14ac:dyDescent="0.3">
      <c r="A8" s="51"/>
      <c r="B8" s="51"/>
      <c r="C8" s="51"/>
      <c r="D8" s="49"/>
      <c r="E8" s="49"/>
      <c r="F8" s="52"/>
      <c r="G8" s="52"/>
      <c r="H8" s="52"/>
      <c r="I8" s="52"/>
      <c r="J8" s="52"/>
      <c r="K8" s="52"/>
      <c r="L8" s="52"/>
      <c r="M8" s="52"/>
      <c r="N8" s="52"/>
    </row>
    <row r="9" spans="1:14" ht="14.4" x14ac:dyDescent="0.3">
      <c r="A9" s="49"/>
      <c r="B9" s="49"/>
      <c r="C9" s="49"/>
      <c r="D9" s="49"/>
      <c r="E9" s="49"/>
      <c r="F9" s="49"/>
      <c r="G9" s="49"/>
      <c r="H9" s="53"/>
      <c r="I9" s="49"/>
      <c r="J9" s="53"/>
      <c r="K9" s="49"/>
      <c r="L9" s="49"/>
      <c r="M9" s="49"/>
      <c r="N9" s="49"/>
    </row>
    <row r="10" spans="1:14" ht="74.400000000000006" customHeight="1" x14ac:dyDescent="0.3">
      <c r="A10" s="54" t="s">
        <v>139</v>
      </c>
      <c r="B10" s="55" t="s">
        <v>0</v>
      </c>
      <c r="C10" s="55" t="s">
        <v>1</v>
      </c>
      <c r="D10" s="55" t="s">
        <v>2</v>
      </c>
      <c r="E10" s="55" t="s">
        <v>3</v>
      </c>
      <c r="F10" s="55" t="s">
        <v>148</v>
      </c>
      <c r="G10" s="55" t="s">
        <v>148</v>
      </c>
      <c r="H10" s="56" t="s">
        <v>149</v>
      </c>
      <c r="I10" s="55"/>
      <c r="J10" s="56" t="s">
        <v>150</v>
      </c>
      <c r="K10" s="57"/>
      <c r="L10" s="58"/>
      <c r="M10" s="58"/>
      <c r="N10" s="58"/>
    </row>
    <row r="11" spans="1:14" ht="46.8" x14ac:dyDescent="0.3">
      <c r="A11" s="15" t="s">
        <v>4</v>
      </c>
      <c r="B11" s="7" t="s">
        <v>5</v>
      </c>
      <c r="C11" s="7" t="s">
        <v>6</v>
      </c>
      <c r="D11" s="7" t="s">
        <v>7</v>
      </c>
      <c r="E11" s="7" t="s">
        <v>8</v>
      </c>
      <c r="F11" s="8">
        <f>G11/1000</f>
        <v>18267.59993</v>
      </c>
      <c r="G11" s="59">
        <f>G12+G41+G47+G52+G75+G110+G115+G123+G128</f>
        <v>18267599.93</v>
      </c>
      <c r="H11" s="60">
        <f>I11/1000</f>
        <v>5726.4702799999995</v>
      </c>
      <c r="I11" s="59">
        <f>I12+I41+I47+I52+I75+I110+I115+I123+I128</f>
        <v>5726470.2799999993</v>
      </c>
      <c r="J11" s="60">
        <f>H11/F11*100</f>
        <v>31.347688267442802</v>
      </c>
      <c r="K11" s="57"/>
      <c r="L11" s="58"/>
      <c r="M11" s="58"/>
      <c r="N11" s="58"/>
    </row>
    <row r="12" spans="1:14" outlineLevel="1" x14ac:dyDescent="0.3">
      <c r="A12" s="15" t="s">
        <v>9</v>
      </c>
      <c r="B12" s="7" t="s">
        <v>5</v>
      </c>
      <c r="C12" s="7" t="s">
        <v>10</v>
      </c>
      <c r="D12" s="7" t="s">
        <v>7</v>
      </c>
      <c r="E12" s="7" t="s">
        <v>8</v>
      </c>
      <c r="F12" s="8">
        <f t="shared" ref="F12:F79" si="0">G12/1000</f>
        <v>4656.9974099999999</v>
      </c>
      <c r="G12" s="59">
        <f>G13+G17+G25+G29+G23</f>
        <v>4656997.41</v>
      </c>
      <c r="H12" s="60">
        <f t="shared" ref="H12:H77" si="1">I12/1000</f>
        <v>1868.4872399999997</v>
      </c>
      <c r="I12" s="59">
        <f>I13+I17+I25+I29+I23</f>
        <v>1868487.2399999998</v>
      </c>
      <c r="J12" s="60">
        <f t="shared" ref="J12:J77" si="2">H12/F12*100</f>
        <v>40.122144710404719</v>
      </c>
      <c r="K12" s="57"/>
      <c r="L12" s="58"/>
      <c r="M12" s="58"/>
      <c r="N12" s="58"/>
    </row>
    <row r="13" spans="1:14" ht="46.8" outlineLevel="2" x14ac:dyDescent="0.3">
      <c r="A13" s="15" t="s">
        <v>11</v>
      </c>
      <c r="B13" s="7" t="s">
        <v>5</v>
      </c>
      <c r="C13" s="7" t="s">
        <v>12</v>
      </c>
      <c r="D13" s="7" t="s">
        <v>7</v>
      </c>
      <c r="E13" s="7" t="s">
        <v>8</v>
      </c>
      <c r="F13" s="8">
        <f t="shared" si="0"/>
        <v>715.01204000000007</v>
      </c>
      <c r="G13" s="59">
        <f>G14</f>
        <v>715012.04</v>
      </c>
      <c r="H13" s="60">
        <f t="shared" si="1"/>
        <v>293.40647999999999</v>
      </c>
      <c r="I13" s="59">
        <f t="shared" ref="I13:I14" si="3">I14</f>
        <v>293406.48</v>
      </c>
      <c r="J13" s="60">
        <f t="shared" si="2"/>
        <v>41.035180330669668</v>
      </c>
      <c r="K13" s="57"/>
      <c r="L13" s="58"/>
      <c r="M13" s="58"/>
      <c r="N13" s="58"/>
    </row>
    <row r="14" spans="1:14" ht="78" outlineLevel="3" x14ac:dyDescent="0.3">
      <c r="A14" s="15" t="s">
        <v>173</v>
      </c>
      <c r="B14" s="7" t="s">
        <v>5</v>
      </c>
      <c r="C14" s="7" t="s">
        <v>12</v>
      </c>
      <c r="D14" s="7" t="s">
        <v>14</v>
      </c>
      <c r="E14" s="7" t="s">
        <v>8</v>
      </c>
      <c r="F14" s="8">
        <f t="shared" si="0"/>
        <v>715.01204000000007</v>
      </c>
      <c r="G14" s="59">
        <f>G15</f>
        <v>715012.04</v>
      </c>
      <c r="H14" s="60">
        <f t="shared" si="1"/>
        <v>293.40647999999999</v>
      </c>
      <c r="I14" s="59">
        <f t="shared" si="3"/>
        <v>293406.48</v>
      </c>
      <c r="J14" s="60">
        <f t="shared" si="2"/>
        <v>41.035180330669668</v>
      </c>
      <c r="K14" s="57"/>
      <c r="L14" s="58"/>
      <c r="M14" s="58"/>
      <c r="N14" s="58"/>
    </row>
    <row r="15" spans="1:14" outlineLevel="4" x14ac:dyDescent="0.3">
      <c r="A15" s="15" t="s">
        <v>15</v>
      </c>
      <c r="B15" s="7" t="s">
        <v>5</v>
      </c>
      <c r="C15" s="7" t="s">
        <v>12</v>
      </c>
      <c r="D15" s="7" t="s">
        <v>16</v>
      </c>
      <c r="E15" s="7" t="s">
        <v>8</v>
      </c>
      <c r="F15" s="8">
        <f t="shared" si="0"/>
        <v>715.01204000000007</v>
      </c>
      <c r="G15" s="59">
        <f>G16</f>
        <v>715012.04</v>
      </c>
      <c r="H15" s="60">
        <f t="shared" si="1"/>
        <v>293.40647999999999</v>
      </c>
      <c r="I15" s="59">
        <f>I16</f>
        <v>293406.48</v>
      </c>
      <c r="J15" s="60">
        <f t="shared" si="2"/>
        <v>41.035180330669668</v>
      </c>
      <c r="K15" s="57"/>
      <c r="L15" s="58"/>
      <c r="M15" s="58"/>
      <c r="N15" s="58"/>
    </row>
    <row r="16" spans="1:14" ht="78" outlineLevel="5" x14ac:dyDescent="0.3">
      <c r="A16" s="15" t="s">
        <v>17</v>
      </c>
      <c r="B16" s="7" t="s">
        <v>5</v>
      </c>
      <c r="C16" s="7" t="s">
        <v>12</v>
      </c>
      <c r="D16" s="7" t="s">
        <v>16</v>
      </c>
      <c r="E16" s="7" t="s">
        <v>18</v>
      </c>
      <c r="F16" s="8">
        <f t="shared" si="0"/>
        <v>715.01204000000007</v>
      </c>
      <c r="G16" s="59">
        <v>715012.04</v>
      </c>
      <c r="H16" s="60">
        <f t="shared" si="1"/>
        <v>293.40647999999999</v>
      </c>
      <c r="I16" s="59">
        <v>293406.48</v>
      </c>
      <c r="J16" s="60">
        <f t="shared" si="2"/>
        <v>41.035180330669668</v>
      </c>
      <c r="K16" s="57"/>
      <c r="L16" s="58"/>
      <c r="M16" s="58"/>
      <c r="N16" s="58"/>
    </row>
    <row r="17" spans="1:14" ht="62.4" outlineLevel="2" x14ac:dyDescent="0.3">
      <c r="A17" s="15" t="s">
        <v>19</v>
      </c>
      <c r="B17" s="7" t="s">
        <v>5</v>
      </c>
      <c r="C17" s="7" t="s">
        <v>20</v>
      </c>
      <c r="D17" s="7" t="s">
        <v>7</v>
      </c>
      <c r="E17" s="7" t="s">
        <v>8</v>
      </c>
      <c r="F17" s="8">
        <f t="shared" si="0"/>
        <v>2317.57071</v>
      </c>
      <c r="G17" s="59">
        <f>G18</f>
        <v>2317570.71</v>
      </c>
      <c r="H17" s="60">
        <f t="shared" si="1"/>
        <v>934.02791999999999</v>
      </c>
      <c r="I17" s="59">
        <f t="shared" ref="I17:I18" si="4">I18</f>
        <v>934027.92</v>
      </c>
      <c r="J17" s="60">
        <f t="shared" si="2"/>
        <v>40.302024700683241</v>
      </c>
      <c r="K17" s="57"/>
      <c r="L17" s="58"/>
      <c r="M17" s="58"/>
      <c r="N17" s="58"/>
    </row>
    <row r="18" spans="1:14" ht="78" outlineLevel="3" x14ac:dyDescent="0.3">
      <c r="A18" s="15" t="s">
        <v>173</v>
      </c>
      <c r="B18" s="7" t="s">
        <v>5</v>
      </c>
      <c r="C18" s="7" t="s">
        <v>20</v>
      </c>
      <c r="D18" s="7" t="s">
        <v>14</v>
      </c>
      <c r="E18" s="7" t="s">
        <v>8</v>
      </c>
      <c r="F18" s="8">
        <f t="shared" si="0"/>
        <v>2317.57071</v>
      </c>
      <c r="G18" s="59">
        <f>G19</f>
        <v>2317570.71</v>
      </c>
      <c r="H18" s="60">
        <f t="shared" si="1"/>
        <v>934.02791999999999</v>
      </c>
      <c r="I18" s="59">
        <f t="shared" si="4"/>
        <v>934027.92</v>
      </c>
      <c r="J18" s="60">
        <f t="shared" si="2"/>
        <v>40.302024700683241</v>
      </c>
      <c r="K18" s="57"/>
      <c r="L18" s="58"/>
      <c r="M18" s="58"/>
      <c r="N18" s="58"/>
    </row>
    <row r="19" spans="1:14" ht="31.2" outlineLevel="4" x14ac:dyDescent="0.3">
      <c r="A19" s="15" t="s">
        <v>21</v>
      </c>
      <c r="B19" s="7" t="s">
        <v>5</v>
      </c>
      <c r="C19" s="7" t="s">
        <v>20</v>
      </c>
      <c r="D19" s="7" t="s">
        <v>22</v>
      </c>
      <c r="E19" s="7" t="s">
        <v>8</v>
      </c>
      <c r="F19" s="8">
        <f t="shared" si="0"/>
        <v>2317.57071</v>
      </c>
      <c r="G19" s="59">
        <f>G20+G21+G22</f>
        <v>2317570.71</v>
      </c>
      <c r="H19" s="60">
        <f t="shared" si="1"/>
        <v>934.02791999999999</v>
      </c>
      <c r="I19" s="59">
        <f t="shared" ref="I19" si="5">I20+I21+I22</f>
        <v>934027.92</v>
      </c>
      <c r="J19" s="60">
        <f t="shared" si="2"/>
        <v>40.302024700683241</v>
      </c>
      <c r="K19" s="57"/>
      <c r="L19" s="58"/>
      <c r="M19" s="58"/>
      <c r="N19" s="58"/>
    </row>
    <row r="20" spans="1:14" ht="78" outlineLevel="5" x14ac:dyDescent="0.3">
      <c r="A20" s="15" t="s">
        <v>17</v>
      </c>
      <c r="B20" s="7" t="s">
        <v>5</v>
      </c>
      <c r="C20" s="7" t="s">
        <v>20</v>
      </c>
      <c r="D20" s="7" t="s">
        <v>22</v>
      </c>
      <c r="E20" s="7" t="s">
        <v>18</v>
      </c>
      <c r="F20" s="8">
        <f t="shared" si="0"/>
        <v>1702.6276200000002</v>
      </c>
      <c r="G20" s="59">
        <v>1702627.62</v>
      </c>
      <c r="H20" s="60">
        <f t="shared" si="1"/>
        <v>712.02665000000002</v>
      </c>
      <c r="I20" s="59">
        <v>712026.65</v>
      </c>
      <c r="J20" s="60">
        <f t="shared" si="2"/>
        <v>41.819282245638654</v>
      </c>
      <c r="K20" s="57"/>
      <c r="L20" s="58"/>
      <c r="M20" s="58"/>
      <c r="N20" s="58"/>
    </row>
    <row r="21" spans="1:14" ht="31.2" outlineLevel="5" x14ac:dyDescent="0.3">
      <c r="A21" s="15" t="s">
        <v>23</v>
      </c>
      <c r="B21" s="7" t="s">
        <v>5</v>
      </c>
      <c r="C21" s="7" t="s">
        <v>20</v>
      </c>
      <c r="D21" s="7" t="s">
        <v>22</v>
      </c>
      <c r="E21" s="7" t="s">
        <v>24</v>
      </c>
      <c r="F21" s="8">
        <f t="shared" si="0"/>
        <v>541.48109000000011</v>
      </c>
      <c r="G21" s="59">
        <f>446481.09+50000+45000</f>
        <v>541481.09000000008</v>
      </c>
      <c r="H21" s="60">
        <f t="shared" si="1"/>
        <v>185.65326999999999</v>
      </c>
      <c r="I21" s="59">
        <v>185653.27</v>
      </c>
      <c r="J21" s="60">
        <f t="shared" si="2"/>
        <v>34.286196402537335</v>
      </c>
      <c r="K21" s="57"/>
      <c r="L21" s="58"/>
      <c r="M21" s="58"/>
      <c r="N21" s="58"/>
    </row>
    <row r="22" spans="1:14" outlineLevel="5" x14ac:dyDescent="0.3">
      <c r="A22" s="15" t="s">
        <v>25</v>
      </c>
      <c r="B22" s="7" t="s">
        <v>5</v>
      </c>
      <c r="C22" s="7" t="s">
        <v>20</v>
      </c>
      <c r="D22" s="7" t="s">
        <v>22</v>
      </c>
      <c r="E22" s="7" t="s">
        <v>26</v>
      </c>
      <c r="F22" s="8">
        <f t="shared" si="0"/>
        <v>73.462000000000003</v>
      </c>
      <c r="G22" s="59">
        <v>73462</v>
      </c>
      <c r="H22" s="60">
        <f t="shared" si="1"/>
        <v>36.347999999999999</v>
      </c>
      <c r="I22" s="59">
        <v>36348</v>
      </c>
      <c r="J22" s="60">
        <f t="shared" si="2"/>
        <v>49.478642019003019</v>
      </c>
      <c r="K22" s="57"/>
      <c r="L22" s="58"/>
      <c r="M22" s="58"/>
      <c r="N22" s="58"/>
    </row>
    <row r="23" spans="1:14" outlineLevel="5" x14ac:dyDescent="0.3">
      <c r="A23" s="15" t="str">
        <f>'3'!A22</f>
        <v xml:space="preserve">            Проведение выборов и референдумов</v>
      </c>
      <c r="B23" s="7">
        <v>981</v>
      </c>
      <c r="C23" s="7" t="str">
        <f>'3'!C22</f>
        <v>0107</v>
      </c>
      <c r="D23" s="7" t="str">
        <f>'3'!D22</f>
        <v>0100001050</v>
      </c>
      <c r="E23" s="61" t="s">
        <v>8</v>
      </c>
      <c r="F23" s="8">
        <f t="shared" si="0"/>
        <v>100.2</v>
      </c>
      <c r="G23" s="59">
        <f>G24</f>
        <v>100200</v>
      </c>
      <c r="H23" s="60">
        <f t="shared" si="1"/>
        <v>0</v>
      </c>
      <c r="I23" s="59">
        <f>I24</f>
        <v>0</v>
      </c>
      <c r="J23" s="60">
        <f t="shared" si="2"/>
        <v>0</v>
      </c>
      <c r="K23" s="57"/>
      <c r="L23" s="58"/>
      <c r="M23" s="58"/>
      <c r="N23" s="58"/>
    </row>
    <row r="24" spans="1:14" outlineLevel="5" x14ac:dyDescent="0.3">
      <c r="A24" s="15" t="str">
        <f>'3'!A23</f>
        <v xml:space="preserve">              Иные бюджетные ассигнования</v>
      </c>
      <c r="B24" s="7">
        <v>981</v>
      </c>
      <c r="C24" s="7" t="str">
        <f>'3'!C23</f>
        <v>0107</v>
      </c>
      <c r="D24" s="7" t="str">
        <f>'3'!D23</f>
        <v>0100001050</v>
      </c>
      <c r="E24" s="7">
        <v>800</v>
      </c>
      <c r="F24" s="8">
        <f t="shared" si="0"/>
        <v>100.2</v>
      </c>
      <c r="G24" s="59">
        <f>'3'!G23</f>
        <v>100200</v>
      </c>
      <c r="H24" s="60">
        <f t="shared" si="1"/>
        <v>0</v>
      </c>
      <c r="I24" s="59"/>
      <c r="J24" s="60">
        <f t="shared" si="2"/>
        <v>0</v>
      </c>
      <c r="K24" s="57"/>
      <c r="L24" s="58"/>
      <c r="M24" s="58"/>
      <c r="N24" s="58"/>
    </row>
    <row r="25" spans="1:14" outlineLevel="2" x14ac:dyDescent="0.3">
      <c r="A25" s="15" t="s">
        <v>27</v>
      </c>
      <c r="B25" s="7" t="s">
        <v>5</v>
      </c>
      <c r="C25" s="7" t="s">
        <v>28</v>
      </c>
      <c r="D25" s="7" t="s">
        <v>7</v>
      </c>
      <c r="E25" s="7" t="s">
        <v>8</v>
      </c>
      <c r="F25" s="8">
        <f t="shared" si="0"/>
        <v>10</v>
      </c>
      <c r="G25" s="59">
        <f>G26</f>
        <v>10000</v>
      </c>
      <c r="H25" s="60">
        <f t="shared" si="1"/>
        <v>0</v>
      </c>
      <c r="I25" s="59">
        <v>0</v>
      </c>
      <c r="J25" s="60">
        <f t="shared" si="2"/>
        <v>0</v>
      </c>
      <c r="K25" s="57"/>
      <c r="L25" s="58"/>
      <c r="M25" s="58"/>
      <c r="N25" s="58"/>
    </row>
    <row r="26" spans="1:14" ht="78" outlineLevel="3" x14ac:dyDescent="0.3">
      <c r="A26" s="15" t="s">
        <v>13</v>
      </c>
      <c r="B26" s="7" t="s">
        <v>5</v>
      </c>
      <c r="C26" s="7" t="s">
        <v>28</v>
      </c>
      <c r="D26" s="7" t="s">
        <v>14</v>
      </c>
      <c r="E26" s="7" t="s">
        <v>8</v>
      </c>
      <c r="F26" s="8">
        <f t="shared" si="0"/>
        <v>10</v>
      </c>
      <c r="G26" s="59">
        <f>G27</f>
        <v>10000</v>
      </c>
      <c r="H26" s="60">
        <f t="shared" si="1"/>
        <v>0</v>
      </c>
      <c r="I26" s="59">
        <f t="shared" ref="I26:I27" si="6">I27</f>
        <v>0</v>
      </c>
      <c r="J26" s="60">
        <f t="shared" si="2"/>
        <v>0</v>
      </c>
      <c r="K26" s="57"/>
      <c r="L26" s="58"/>
      <c r="M26" s="58"/>
      <c r="N26" s="58"/>
    </row>
    <row r="27" spans="1:14" outlineLevel="4" x14ac:dyDescent="0.3">
      <c r="A27" s="15" t="s">
        <v>29</v>
      </c>
      <c r="B27" s="7" t="s">
        <v>5</v>
      </c>
      <c r="C27" s="7" t="s">
        <v>28</v>
      </c>
      <c r="D27" s="7" t="s">
        <v>30</v>
      </c>
      <c r="E27" s="7" t="s">
        <v>8</v>
      </c>
      <c r="F27" s="8">
        <f t="shared" si="0"/>
        <v>10</v>
      </c>
      <c r="G27" s="59">
        <f>G28</f>
        <v>10000</v>
      </c>
      <c r="H27" s="60">
        <f t="shared" si="1"/>
        <v>0</v>
      </c>
      <c r="I27" s="59">
        <f t="shared" si="6"/>
        <v>0</v>
      </c>
      <c r="J27" s="60">
        <f t="shared" si="2"/>
        <v>0</v>
      </c>
      <c r="K27" s="57"/>
      <c r="L27" s="58"/>
      <c r="M27" s="58"/>
      <c r="N27" s="58"/>
    </row>
    <row r="28" spans="1:14" outlineLevel="5" x14ac:dyDescent="0.3">
      <c r="A28" s="15" t="s">
        <v>25</v>
      </c>
      <c r="B28" s="7" t="s">
        <v>5</v>
      </c>
      <c r="C28" s="7" t="s">
        <v>28</v>
      </c>
      <c r="D28" s="7" t="s">
        <v>30</v>
      </c>
      <c r="E28" s="7" t="s">
        <v>26</v>
      </c>
      <c r="F28" s="8">
        <f t="shared" si="0"/>
        <v>10</v>
      </c>
      <c r="G28" s="59">
        <v>10000</v>
      </c>
      <c r="H28" s="60">
        <f t="shared" si="1"/>
        <v>0</v>
      </c>
      <c r="I28" s="59">
        <v>0</v>
      </c>
      <c r="J28" s="60">
        <f t="shared" si="2"/>
        <v>0</v>
      </c>
      <c r="K28" s="57"/>
      <c r="L28" s="58"/>
      <c r="M28" s="58"/>
      <c r="N28" s="58"/>
    </row>
    <row r="29" spans="1:14" outlineLevel="2" x14ac:dyDescent="0.3">
      <c r="A29" s="15" t="s">
        <v>31</v>
      </c>
      <c r="B29" s="7" t="s">
        <v>5</v>
      </c>
      <c r="C29" s="7" t="s">
        <v>32</v>
      </c>
      <c r="D29" s="7" t="s">
        <v>7</v>
      </c>
      <c r="E29" s="7" t="s">
        <v>8</v>
      </c>
      <c r="F29" s="8">
        <f t="shared" si="0"/>
        <v>1514.2146599999999</v>
      </c>
      <c r="G29" s="59">
        <f>G30+G38</f>
        <v>1514214.66</v>
      </c>
      <c r="H29" s="60">
        <f t="shared" si="1"/>
        <v>641.05283999999995</v>
      </c>
      <c r="I29" s="59">
        <f>I30+I38</f>
        <v>641052.84</v>
      </c>
      <c r="J29" s="60">
        <f t="shared" si="2"/>
        <v>42.335664614421312</v>
      </c>
      <c r="K29" s="57"/>
      <c r="L29" s="58"/>
      <c r="M29" s="58"/>
      <c r="N29" s="58"/>
    </row>
    <row r="30" spans="1:14" ht="78" outlineLevel="3" x14ac:dyDescent="0.3">
      <c r="A30" s="15" t="s">
        <v>173</v>
      </c>
      <c r="B30" s="7" t="s">
        <v>5</v>
      </c>
      <c r="C30" s="7" t="s">
        <v>32</v>
      </c>
      <c r="D30" s="7" t="s">
        <v>14</v>
      </c>
      <c r="E30" s="7" t="s">
        <v>8</v>
      </c>
      <c r="F30" s="8">
        <f t="shared" si="0"/>
        <v>1410.9566599999998</v>
      </c>
      <c r="G30" s="59">
        <f>G31+G34+G36</f>
        <v>1410956.66</v>
      </c>
      <c r="H30" s="60">
        <f t="shared" si="1"/>
        <v>588.94283999999993</v>
      </c>
      <c r="I30" s="59">
        <f>I31+I34+I36</f>
        <v>588942.84</v>
      </c>
      <c r="J30" s="60">
        <f t="shared" si="2"/>
        <v>41.740675436480096</v>
      </c>
      <c r="K30" s="57"/>
      <c r="L30" s="58"/>
      <c r="M30" s="58"/>
      <c r="N30" s="58"/>
    </row>
    <row r="31" spans="1:14" ht="46.8" outlineLevel="4" x14ac:dyDescent="0.3">
      <c r="A31" s="15" t="s">
        <v>33</v>
      </c>
      <c r="B31" s="7" t="s">
        <v>5</v>
      </c>
      <c r="C31" s="7" t="s">
        <v>32</v>
      </c>
      <c r="D31" s="7" t="s">
        <v>34</v>
      </c>
      <c r="E31" s="7" t="s">
        <v>8</v>
      </c>
      <c r="F31" s="8">
        <f t="shared" si="0"/>
        <v>1399.9566599999998</v>
      </c>
      <c r="G31" s="59">
        <f>G32+G33</f>
        <v>1399956.66</v>
      </c>
      <c r="H31" s="60">
        <f t="shared" si="1"/>
        <v>579.27084000000002</v>
      </c>
      <c r="I31" s="59">
        <f>I32+I33</f>
        <v>579270.84</v>
      </c>
      <c r="J31" s="60">
        <f t="shared" si="2"/>
        <v>41.377769508950372</v>
      </c>
      <c r="K31" s="57"/>
      <c r="L31" s="58"/>
      <c r="M31" s="58"/>
      <c r="N31" s="58"/>
    </row>
    <row r="32" spans="1:14" ht="78" outlineLevel="5" x14ac:dyDescent="0.3">
      <c r="A32" s="15" t="s">
        <v>17</v>
      </c>
      <c r="B32" s="7" t="s">
        <v>5</v>
      </c>
      <c r="C32" s="7" t="s">
        <v>32</v>
      </c>
      <c r="D32" s="7" t="s">
        <v>34</v>
      </c>
      <c r="E32" s="7" t="s">
        <v>18</v>
      </c>
      <c r="F32" s="8">
        <f t="shared" si="0"/>
        <v>1231.9566599999998</v>
      </c>
      <c r="G32" s="59">
        <v>1231956.6599999999</v>
      </c>
      <c r="H32" s="60">
        <f t="shared" si="1"/>
        <v>439.27796999999998</v>
      </c>
      <c r="I32" s="59">
        <v>439277.97</v>
      </c>
      <c r="J32" s="60">
        <f t="shared" si="2"/>
        <v>35.656933743107494</v>
      </c>
      <c r="K32" s="57"/>
      <c r="L32" s="58"/>
      <c r="M32" s="58"/>
      <c r="N32" s="58"/>
    </row>
    <row r="33" spans="1:14" ht="31.2" outlineLevel="5" x14ac:dyDescent="0.3">
      <c r="A33" s="15" t="s">
        <v>23</v>
      </c>
      <c r="B33" s="7" t="s">
        <v>5</v>
      </c>
      <c r="C33" s="7" t="s">
        <v>32</v>
      </c>
      <c r="D33" s="7" t="s">
        <v>34</v>
      </c>
      <c r="E33" s="7" t="s">
        <v>24</v>
      </c>
      <c r="F33" s="8">
        <f t="shared" si="0"/>
        <v>168</v>
      </c>
      <c r="G33" s="59">
        <v>168000</v>
      </c>
      <c r="H33" s="60">
        <f t="shared" si="1"/>
        <v>139.99286999999998</v>
      </c>
      <c r="I33" s="59">
        <v>139992.87</v>
      </c>
      <c r="J33" s="60">
        <f t="shared" si="2"/>
        <v>83.329089285714275</v>
      </c>
      <c r="K33" s="57"/>
      <c r="L33" s="58"/>
      <c r="M33" s="58"/>
      <c r="N33" s="58"/>
    </row>
    <row r="34" spans="1:14" outlineLevel="4" x14ac:dyDescent="0.3">
      <c r="A34" s="15" t="s">
        <v>35</v>
      </c>
      <c r="B34" s="7" t="s">
        <v>5</v>
      </c>
      <c r="C34" s="7" t="s">
        <v>32</v>
      </c>
      <c r="D34" s="7" t="s">
        <v>36</v>
      </c>
      <c r="E34" s="7" t="s">
        <v>8</v>
      </c>
      <c r="F34" s="8">
        <f t="shared" si="0"/>
        <v>10</v>
      </c>
      <c r="G34" s="59">
        <f>G35</f>
        <v>10000</v>
      </c>
      <c r="H34" s="60">
        <f t="shared" si="1"/>
        <v>9.6720000000000006</v>
      </c>
      <c r="I34" s="59">
        <f>I35</f>
        <v>9672</v>
      </c>
      <c r="J34" s="60">
        <f t="shared" si="2"/>
        <v>96.72</v>
      </c>
      <c r="K34" s="57"/>
      <c r="L34" s="58"/>
      <c r="M34" s="58"/>
      <c r="N34" s="58"/>
    </row>
    <row r="35" spans="1:14" outlineLevel="5" x14ac:dyDescent="0.3">
      <c r="A35" s="15" t="s">
        <v>25</v>
      </c>
      <c r="B35" s="7" t="s">
        <v>5</v>
      </c>
      <c r="C35" s="7" t="s">
        <v>32</v>
      </c>
      <c r="D35" s="7" t="s">
        <v>36</v>
      </c>
      <c r="E35" s="7" t="s">
        <v>26</v>
      </c>
      <c r="F35" s="8">
        <f t="shared" si="0"/>
        <v>10</v>
      </c>
      <c r="G35" s="59">
        <v>10000</v>
      </c>
      <c r="H35" s="60">
        <f t="shared" si="1"/>
        <v>9.6720000000000006</v>
      </c>
      <c r="I35" s="59">
        <v>9672</v>
      </c>
      <c r="J35" s="60">
        <f t="shared" si="2"/>
        <v>96.72</v>
      </c>
      <c r="K35" s="57"/>
      <c r="L35" s="58"/>
      <c r="M35" s="58"/>
      <c r="N35" s="58"/>
    </row>
    <row r="36" spans="1:14" ht="31.2" outlineLevel="4" x14ac:dyDescent="0.3">
      <c r="A36" s="40" t="s">
        <v>156</v>
      </c>
      <c r="B36" s="7" t="s">
        <v>5</v>
      </c>
      <c r="C36" s="7" t="s">
        <v>32</v>
      </c>
      <c r="D36" s="7">
        <v>100016050</v>
      </c>
      <c r="E36" s="7" t="s">
        <v>8</v>
      </c>
      <c r="F36" s="8">
        <f t="shared" si="0"/>
        <v>1</v>
      </c>
      <c r="G36" s="59">
        <f>G37</f>
        <v>1000</v>
      </c>
      <c r="H36" s="60">
        <f t="shared" si="1"/>
        <v>0</v>
      </c>
      <c r="I36" s="59">
        <v>0</v>
      </c>
      <c r="J36" s="60">
        <f t="shared" si="2"/>
        <v>0</v>
      </c>
      <c r="K36" s="57"/>
      <c r="L36" s="58"/>
      <c r="M36" s="58"/>
      <c r="N36" s="58"/>
    </row>
    <row r="37" spans="1:14" ht="31.2" outlineLevel="5" x14ac:dyDescent="0.3">
      <c r="A37" s="62" t="s">
        <v>157</v>
      </c>
      <c r="B37" s="7" t="s">
        <v>5</v>
      </c>
      <c r="C37" s="7" t="s">
        <v>32</v>
      </c>
      <c r="D37" s="7">
        <v>100016050</v>
      </c>
      <c r="E37" s="7">
        <v>200</v>
      </c>
      <c r="F37" s="8">
        <f t="shared" si="0"/>
        <v>1</v>
      </c>
      <c r="G37" s="59">
        <v>1000</v>
      </c>
      <c r="H37" s="60">
        <f t="shared" si="1"/>
        <v>0</v>
      </c>
      <c r="I37" s="59">
        <v>0</v>
      </c>
      <c r="J37" s="60">
        <f t="shared" si="2"/>
        <v>0</v>
      </c>
      <c r="K37" s="57"/>
      <c r="L37" s="58"/>
      <c r="M37" s="58"/>
      <c r="N37" s="58"/>
    </row>
    <row r="38" spans="1:14" ht="46.8" outlineLevel="3" x14ac:dyDescent="0.3">
      <c r="A38" s="15" t="s">
        <v>39</v>
      </c>
      <c r="B38" s="7" t="s">
        <v>5</v>
      </c>
      <c r="C38" s="7" t="s">
        <v>32</v>
      </c>
      <c r="D38" s="7" t="s">
        <v>40</v>
      </c>
      <c r="E38" s="7" t="s">
        <v>8</v>
      </c>
      <c r="F38" s="8">
        <f t="shared" si="0"/>
        <v>103.258</v>
      </c>
      <c r="G38" s="59">
        <f>G39</f>
        <v>103258</v>
      </c>
      <c r="H38" s="60">
        <f t="shared" si="1"/>
        <v>52.11</v>
      </c>
      <c r="I38" s="59">
        <f>I39</f>
        <v>52110</v>
      </c>
      <c r="J38" s="60">
        <f t="shared" si="2"/>
        <v>50.465823471304894</v>
      </c>
      <c r="K38" s="57"/>
      <c r="L38" s="58"/>
      <c r="M38" s="58"/>
      <c r="N38" s="58"/>
    </row>
    <row r="39" spans="1:14" ht="31.2" outlineLevel="4" x14ac:dyDescent="0.3">
      <c r="A39" s="15" t="s">
        <v>41</v>
      </c>
      <c r="B39" s="7" t="s">
        <v>5</v>
      </c>
      <c r="C39" s="7" t="s">
        <v>32</v>
      </c>
      <c r="D39" s="7" t="s">
        <v>42</v>
      </c>
      <c r="E39" s="7" t="s">
        <v>8</v>
      </c>
      <c r="F39" s="8">
        <f t="shared" si="0"/>
        <v>103.258</v>
      </c>
      <c r="G39" s="59">
        <f>G40</f>
        <v>103258</v>
      </c>
      <c r="H39" s="60">
        <f t="shared" si="1"/>
        <v>52.11</v>
      </c>
      <c r="I39" s="59">
        <f>I40</f>
        <v>52110</v>
      </c>
      <c r="J39" s="60">
        <f t="shared" si="2"/>
        <v>50.465823471304894</v>
      </c>
      <c r="K39" s="57"/>
      <c r="L39" s="58"/>
      <c r="M39" s="58"/>
      <c r="N39" s="58"/>
    </row>
    <row r="40" spans="1:14" outlineLevel="5" x14ac:dyDescent="0.3">
      <c r="A40" s="15" t="s">
        <v>25</v>
      </c>
      <c r="B40" s="7" t="s">
        <v>5</v>
      </c>
      <c r="C40" s="7" t="s">
        <v>32</v>
      </c>
      <c r="D40" s="7" t="s">
        <v>42</v>
      </c>
      <c r="E40" s="7" t="s">
        <v>26</v>
      </c>
      <c r="F40" s="8">
        <f t="shared" si="0"/>
        <v>103.258</v>
      </c>
      <c r="G40" s="59">
        <f>56258+47000</f>
        <v>103258</v>
      </c>
      <c r="H40" s="60">
        <f t="shared" si="1"/>
        <v>52.11</v>
      </c>
      <c r="I40" s="59">
        <v>52110</v>
      </c>
      <c r="J40" s="60">
        <f t="shared" si="2"/>
        <v>50.465823471304894</v>
      </c>
      <c r="K40" s="57"/>
      <c r="L40" s="58"/>
      <c r="M40" s="58"/>
      <c r="N40" s="58"/>
    </row>
    <row r="41" spans="1:14" outlineLevel="1" x14ac:dyDescent="0.3">
      <c r="A41" s="15" t="s">
        <v>43</v>
      </c>
      <c r="B41" s="7" t="s">
        <v>5</v>
      </c>
      <c r="C41" s="7" t="s">
        <v>44</v>
      </c>
      <c r="D41" s="7" t="s">
        <v>7</v>
      </c>
      <c r="E41" s="7" t="s">
        <v>8</v>
      </c>
      <c r="F41" s="8">
        <f t="shared" si="0"/>
        <v>266.7</v>
      </c>
      <c r="G41" s="59">
        <f>G42</f>
        <v>266700</v>
      </c>
      <c r="H41" s="60">
        <f t="shared" si="1"/>
        <v>107.86086999999999</v>
      </c>
      <c r="I41" s="59">
        <f t="shared" ref="I41:I43" si="7">I42</f>
        <v>107860.87</v>
      </c>
      <c r="J41" s="60">
        <f t="shared" si="2"/>
        <v>40.44277090363704</v>
      </c>
      <c r="K41" s="57"/>
      <c r="L41" s="58"/>
      <c r="M41" s="58"/>
      <c r="N41" s="58"/>
    </row>
    <row r="42" spans="1:14" outlineLevel="2" x14ac:dyDescent="0.3">
      <c r="A42" s="15" t="s">
        <v>45</v>
      </c>
      <c r="B42" s="7" t="s">
        <v>5</v>
      </c>
      <c r="C42" s="7" t="s">
        <v>46</v>
      </c>
      <c r="D42" s="7" t="s">
        <v>7</v>
      </c>
      <c r="E42" s="7" t="s">
        <v>8</v>
      </c>
      <c r="F42" s="8">
        <f t="shared" si="0"/>
        <v>266.7</v>
      </c>
      <c r="G42" s="59">
        <f>G43</f>
        <v>266700</v>
      </c>
      <c r="H42" s="60">
        <f t="shared" si="1"/>
        <v>107.86086999999999</v>
      </c>
      <c r="I42" s="59">
        <f t="shared" si="7"/>
        <v>107860.87</v>
      </c>
      <c r="J42" s="60">
        <f t="shared" si="2"/>
        <v>40.44277090363704</v>
      </c>
      <c r="K42" s="57"/>
      <c r="L42" s="58"/>
      <c r="M42" s="58"/>
      <c r="N42" s="58"/>
    </row>
    <row r="43" spans="1:14" ht="78" outlineLevel="3" x14ac:dyDescent="0.3">
      <c r="A43" s="15" t="s">
        <v>173</v>
      </c>
      <c r="B43" s="7" t="s">
        <v>5</v>
      </c>
      <c r="C43" s="7" t="s">
        <v>46</v>
      </c>
      <c r="D43" s="7" t="s">
        <v>14</v>
      </c>
      <c r="E43" s="7" t="s">
        <v>8</v>
      </c>
      <c r="F43" s="8">
        <f t="shared" si="0"/>
        <v>266.7</v>
      </c>
      <c r="G43" s="59">
        <f>G44</f>
        <v>266700</v>
      </c>
      <c r="H43" s="60">
        <f t="shared" si="1"/>
        <v>107.86086999999999</v>
      </c>
      <c r="I43" s="59">
        <f t="shared" si="7"/>
        <v>107860.87</v>
      </c>
      <c r="J43" s="60">
        <f t="shared" si="2"/>
        <v>40.44277090363704</v>
      </c>
      <c r="K43" s="57"/>
      <c r="L43" s="58"/>
      <c r="M43" s="58"/>
      <c r="N43" s="58"/>
    </row>
    <row r="44" spans="1:14" ht="31.2" outlineLevel="4" x14ac:dyDescent="0.3">
      <c r="A44" s="15" t="s">
        <v>47</v>
      </c>
      <c r="B44" s="7" t="s">
        <v>5</v>
      </c>
      <c r="C44" s="7" t="s">
        <v>46</v>
      </c>
      <c r="D44" s="7" t="s">
        <v>48</v>
      </c>
      <c r="E44" s="7" t="s">
        <v>8</v>
      </c>
      <c r="F44" s="8">
        <f t="shared" si="0"/>
        <v>266.7</v>
      </c>
      <c r="G44" s="59">
        <f>G45+G46</f>
        <v>266700</v>
      </c>
      <c r="H44" s="60">
        <f t="shared" si="1"/>
        <v>107.86086999999999</v>
      </c>
      <c r="I44" s="59">
        <f>I45</f>
        <v>107860.87</v>
      </c>
      <c r="J44" s="60">
        <f t="shared" si="2"/>
        <v>40.44277090363704</v>
      </c>
      <c r="K44" s="57"/>
      <c r="L44" s="58"/>
      <c r="M44" s="58"/>
      <c r="N44" s="58"/>
    </row>
    <row r="45" spans="1:14" ht="78" outlineLevel="5" x14ac:dyDescent="0.3">
      <c r="A45" s="15" t="s">
        <v>17</v>
      </c>
      <c r="B45" s="7" t="s">
        <v>5</v>
      </c>
      <c r="C45" s="7" t="s">
        <v>46</v>
      </c>
      <c r="D45" s="7" t="s">
        <v>48</v>
      </c>
      <c r="E45" s="7" t="s">
        <v>18</v>
      </c>
      <c r="F45" s="8">
        <f t="shared" si="0"/>
        <v>265.26049</v>
      </c>
      <c r="G45" s="59">
        <v>265260.49</v>
      </c>
      <c r="H45" s="60">
        <f t="shared" si="1"/>
        <v>107.86086999999999</v>
      </c>
      <c r="I45" s="59">
        <v>107860.87</v>
      </c>
      <c r="J45" s="60">
        <f t="shared" si="2"/>
        <v>40.662244874839821</v>
      </c>
      <c r="K45" s="57"/>
      <c r="L45" s="58"/>
      <c r="M45" s="58"/>
      <c r="N45" s="58"/>
    </row>
    <row r="46" spans="1:14" ht="31.2" outlineLevel="5" x14ac:dyDescent="0.3">
      <c r="A46" s="15" t="s">
        <v>23</v>
      </c>
      <c r="B46" s="7" t="s">
        <v>5</v>
      </c>
      <c r="C46" s="7" t="s">
        <v>46</v>
      </c>
      <c r="D46" s="7" t="s">
        <v>48</v>
      </c>
      <c r="E46" s="7" t="s">
        <v>24</v>
      </c>
      <c r="F46" s="8">
        <f t="shared" si="0"/>
        <v>1.4395100000000001</v>
      </c>
      <c r="G46" s="59">
        <v>1439.51</v>
      </c>
      <c r="H46" s="60">
        <f t="shared" si="1"/>
        <v>0</v>
      </c>
      <c r="I46" s="59"/>
      <c r="J46" s="60">
        <f t="shared" si="2"/>
        <v>0</v>
      </c>
      <c r="K46" s="57"/>
      <c r="L46" s="58"/>
      <c r="M46" s="58"/>
      <c r="N46" s="58"/>
    </row>
    <row r="47" spans="1:14" ht="31.2" outlineLevel="1" x14ac:dyDescent="0.3">
      <c r="A47" s="15" t="s">
        <v>49</v>
      </c>
      <c r="B47" s="7" t="s">
        <v>5</v>
      </c>
      <c r="C47" s="7" t="s">
        <v>50</v>
      </c>
      <c r="D47" s="7" t="s">
        <v>7</v>
      </c>
      <c r="E47" s="7" t="s">
        <v>8</v>
      </c>
      <c r="F47" s="8">
        <f t="shared" si="0"/>
        <v>17.600000000000001</v>
      </c>
      <c r="G47" s="59">
        <f>G48</f>
        <v>17600</v>
      </c>
      <c r="H47" s="60">
        <f t="shared" si="1"/>
        <v>0</v>
      </c>
      <c r="I47" s="59">
        <f t="shared" ref="I47:I50" si="8">I48</f>
        <v>0</v>
      </c>
      <c r="J47" s="60">
        <f t="shared" si="2"/>
        <v>0</v>
      </c>
      <c r="K47" s="57"/>
      <c r="L47" s="58"/>
      <c r="M47" s="58"/>
      <c r="N47" s="58"/>
    </row>
    <row r="48" spans="1:14" outlineLevel="2" x14ac:dyDescent="0.3">
      <c r="A48" s="15" t="s">
        <v>51</v>
      </c>
      <c r="B48" s="7" t="s">
        <v>5</v>
      </c>
      <c r="C48" s="7" t="s">
        <v>52</v>
      </c>
      <c r="D48" s="7" t="s">
        <v>7</v>
      </c>
      <c r="E48" s="7" t="s">
        <v>8</v>
      </c>
      <c r="F48" s="8">
        <f t="shared" si="0"/>
        <v>17.600000000000001</v>
      </c>
      <c r="G48" s="59">
        <f>G49</f>
        <v>17600</v>
      </c>
      <c r="H48" s="60">
        <f t="shared" si="1"/>
        <v>0</v>
      </c>
      <c r="I48" s="59">
        <f t="shared" si="8"/>
        <v>0</v>
      </c>
      <c r="J48" s="60">
        <f t="shared" si="2"/>
        <v>0</v>
      </c>
      <c r="K48" s="57"/>
      <c r="L48" s="58"/>
      <c r="M48" s="58"/>
      <c r="N48" s="58"/>
    </row>
    <row r="49" spans="1:14" ht="62.4" outlineLevel="3" x14ac:dyDescent="0.3">
      <c r="A49" s="15" t="s">
        <v>53</v>
      </c>
      <c r="B49" s="7" t="s">
        <v>5</v>
      </c>
      <c r="C49" s="7" t="s">
        <v>52</v>
      </c>
      <c r="D49" s="7" t="s">
        <v>54</v>
      </c>
      <c r="E49" s="7" t="s">
        <v>8</v>
      </c>
      <c r="F49" s="8">
        <f t="shared" si="0"/>
        <v>17.600000000000001</v>
      </c>
      <c r="G49" s="59">
        <f>G50</f>
        <v>17600</v>
      </c>
      <c r="H49" s="60">
        <f t="shared" si="1"/>
        <v>0</v>
      </c>
      <c r="I49" s="59">
        <f t="shared" si="8"/>
        <v>0</v>
      </c>
      <c r="J49" s="60">
        <f t="shared" si="2"/>
        <v>0</v>
      </c>
      <c r="K49" s="57"/>
      <c r="L49" s="58"/>
      <c r="M49" s="58"/>
      <c r="N49" s="58"/>
    </row>
    <row r="50" spans="1:14" ht="31.2" outlineLevel="4" x14ac:dyDescent="0.3">
      <c r="A50" s="15" t="s">
        <v>55</v>
      </c>
      <c r="B50" s="7" t="s">
        <v>5</v>
      </c>
      <c r="C50" s="7" t="s">
        <v>52</v>
      </c>
      <c r="D50" s="7" t="s">
        <v>56</v>
      </c>
      <c r="E50" s="7" t="s">
        <v>8</v>
      </c>
      <c r="F50" s="8">
        <f t="shared" si="0"/>
        <v>17.600000000000001</v>
      </c>
      <c r="G50" s="59">
        <f>G51</f>
        <v>17600</v>
      </c>
      <c r="H50" s="60">
        <f t="shared" si="1"/>
        <v>0</v>
      </c>
      <c r="I50" s="59">
        <f t="shared" si="8"/>
        <v>0</v>
      </c>
      <c r="J50" s="60">
        <f t="shared" si="2"/>
        <v>0</v>
      </c>
      <c r="K50" s="57"/>
      <c r="L50" s="58"/>
      <c r="M50" s="58"/>
      <c r="N50" s="58"/>
    </row>
    <row r="51" spans="1:14" ht="31.2" outlineLevel="5" x14ac:dyDescent="0.3">
      <c r="A51" s="15" t="s">
        <v>23</v>
      </c>
      <c r="B51" s="7" t="s">
        <v>5</v>
      </c>
      <c r="C51" s="7" t="s">
        <v>52</v>
      </c>
      <c r="D51" s="7" t="s">
        <v>56</v>
      </c>
      <c r="E51" s="7" t="s">
        <v>24</v>
      </c>
      <c r="F51" s="8">
        <f t="shared" si="0"/>
        <v>17.600000000000001</v>
      </c>
      <c r="G51" s="59">
        <v>17600</v>
      </c>
      <c r="H51" s="60">
        <f t="shared" si="1"/>
        <v>0</v>
      </c>
      <c r="I51" s="59">
        <v>0</v>
      </c>
      <c r="J51" s="60">
        <f t="shared" si="2"/>
        <v>0</v>
      </c>
      <c r="K51" s="57"/>
      <c r="L51" s="58"/>
      <c r="M51" s="58"/>
      <c r="N51" s="58"/>
    </row>
    <row r="52" spans="1:14" outlineLevel="1" x14ac:dyDescent="0.3">
      <c r="A52" s="15" t="s">
        <v>57</v>
      </c>
      <c r="B52" s="7" t="s">
        <v>5</v>
      </c>
      <c r="C52" s="7" t="s">
        <v>58</v>
      </c>
      <c r="D52" s="7" t="s">
        <v>7</v>
      </c>
      <c r="E52" s="7" t="s">
        <v>8</v>
      </c>
      <c r="F52" s="8">
        <f t="shared" si="0"/>
        <v>10388.148999999999</v>
      </c>
      <c r="G52" s="59">
        <f>G53+G63</f>
        <v>10388149</v>
      </c>
      <c r="H52" s="60">
        <f t="shared" si="1"/>
        <v>2469.4849900000004</v>
      </c>
      <c r="I52" s="59">
        <f t="shared" ref="I52" si="9">I53+I63</f>
        <v>2469484.9900000002</v>
      </c>
      <c r="J52" s="60">
        <f t="shared" si="2"/>
        <v>23.772136787795407</v>
      </c>
      <c r="K52" s="57"/>
      <c r="L52" s="58"/>
      <c r="M52" s="58"/>
      <c r="N52" s="58"/>
    </row>
    <row r="53" spans="1:14" hidden="1" outlineLevel="2" x14ac:dyDescent="0.3">
      <c r="A53" s="15" t="s">
        <v>59</v>
      </c>
      <c r="B53" s="7" t="s">
        <v>5</v>
      </c>
      <c r="C53" s="7" t="s">
        <v>60</v>
      </c>
      <c r="D53" s="7" t="s">
        <v>7</v>
      </c>
      <c r="E53" s="7" t="s">
        <v>8</v>
      </c>
      <c r="F53" s="8">
        <f t="shared" si="0"/>
        <v>0</v>
      </c>
      <c r="G53" s="59">
        <f>G54</f>
        <v>0</v>
      </c>
      <c r="H53" s="60">
        <f t="shared" si="1"/>
        <v>0</v>
      </c>
      <c r="I53" s="59">
        <f t="shared" ref="I53:I55" si="10">I54</f>
        <v>0</v>
      </c>
      <c r="J53" s="60" t="e">
        <f t="shared" si="2"/>
        <v>#DIV/0!</v>
      </c>
      <c r="K53" s="57"/>
      <c r="L53" s="58"/>
      <c r="M53" s="58"/>
      <c r="N53" s="58"/>
    </row>
    <row r="54" spans="1:14" ht="46.8" hidden="1" outlineLevel="3" x14ac:dyDescent="0.3">
      <c r="A54" s="15" t="s">
        <v>61</v>
      </c>
      <c r="B54" s="7" t="s">
        <v>5</v>
      </c>
      <c r="C54" s="7" t="s">
        <v>60</v>
      </c>
      <c r="D54" s="7" t="s">
        <v>62</v>
      </c>
      <c r="E54" s="7" t="s">
        <v>8</v>
      </c>
      <c r="F54" s="8">
        <f t="shared" si="0"/>
        <v>0</v>
      </c>
      <c r="G54" s="59">
        <f>G55</f>
        <v>0</v>
      </c>
      <c r="H54" s="60">
        <f t="shared" si="1"/>
        <v>0</v>
      </c>
      <c r="I54" s="59">
        <f t="shared" si="10"/>
        <v>0</v>
      </c>
      <c r="J54" s="60" t="e">
        <f t="shared" si="2"/>
        <v>#DIV/0!</v>
      </c>
      <c r="K54" s="57"/>
      <c r="L54" s="58"/>
      <c r="M54" s="58"/>
      <c r="N54" s="58"/>
    </row>
    <row r="55" spans="1:14" ht="46.8" hidden="1" outlineLevel="4" x14ac:dyDescent="0.3">
      <c r="A55" s="15" t="s">
        <v>63</v>
      </c>
      <c r="B55" s="7" t="s">
        <v>5</v>
      </c>
      <c r="C55" s="7" t="s">
        <v>60</v>
      </c>
      <c r="D55" s="7" t="s">
        <v>64</v>
      </c>
      <c r="E55" s="7" t="s">
        <v>8</v>
      </c>
      <c r="F55" s="8">
        <f t="shared" si="0"/>
        <v>0</v>
      </c>
      <c r="G55" s="59">
        <f>G56</f>
        <v>0</v>
      </c>
      <c r="H55" s="60">
        <f t="shared" si="1"/>
        <v>0</v>
      </c>
      <c r="I55" s="59">
        <f t="shared" si="10"/>
        <v>0</v>
      </c>
      <c r="J55" s="60" t="e">
        <f t="shared" si="2"/>
        <v>#DIV/0!</v>
      </c>
      <c r="K55" s="57"/>
      <c r="L55" s="58"/>
      <c r="M55" s="58"/>
      <c r="N55" s="58"/>
    </row>
    <row r="56" spans="1:14" ht="31.2" hidden="1" outlineLevel="5" x14ac:dyDescent="0.3">
      <c r="A56" s="15" t="s">
        <v>23</v>
      </c>
      <c r="B56" s="7" t="s">
        <v>5</v>
      </c>
      <c r="C56" s="7" t="s">
        <v>60</v>
      </c>
      <c r="D56" s="7" t="s">
        <v>64</v>
      </c>
      <c r="E56" s="7" t="s">
        <v>24</v>
      </c>
      <c r="F56" s="8">
        <f t="shared" si="0"/>
        <v>0</v>
      </c>
      <c r="G56" s="59">
        <v>0</v>
      </c>
      <c r="H56" s="60">
        <f t="shared" si="1"/>
        <v>0</v>
      </c>
      <c r="I56" s="59">
        <v>0</v>
      </c>
      <c r="J56" s="60" t="e">
        <f t="shared" si="2"/>
        <v>#DIV/0!</v>
      </c>
      <c r="K56" s="57"/>
      <c r="L56" s="58"/>
      <c r="M56" s="58"/>
      <c r="N56" s="58"/>
    </row>
    <row r="57" spans="1:14" ht="46.8" hidden="1" outlineLevel="4" x14ac:dyDescent="0.3">
      <c r="A57" s="15" t="s">
        <v>63</v>
      </c>
      <c r="B57" s="7" t="s">
        <v>5</v>
      </c>
      <c r="C57" s="7" t="s">
        <v>60</v>
      </c>
      <c r="D57" s="7" t="s">
        <v>64</v>
      </c>
      <c r="E57" s="7" t="s">
        <v>8</v>
      </c>
      <c r="F57" s="8">
        <f t="shared" si="0"/>
        <v>0</v>
      </c>
      <c r="G57" s="59">
        <v>0</v>
      </c>
      <c r="H57" s="60">
        <f t="shared" si="1"/>
        <v>0</v>
      </c>
      <c r="I57" s="59">
        <v>0</v>
      </c>
      <c r="J57" s="60" t="e">
        <f t="shared" si="2"/>
        <v>#DIV/0!</v>
      </c>
      <c r="K57" s="57"/>
      <c r="L57" s="58"/>
      <c r="M57" s="58"/>
      <c r="N57" s="58"/>
    </row>
    <row r="58" spans="1:14" ht="31.2" hidden="1" outlineLevel="5" x14ac:dyDescent="0.3">
      <c r="A58" s="15" t="s">
        <v>23</v>
      </c>
      <c r="B58" s="7" t="s">
        <v>5</v>
      </c>
      <c r="C58" s="7" t="s">
        <v>60</v>
      </c>
      <c r="D58" s="7" t="s">
        <v>64</v>
      </c>
      <c r="E58" s="7" t="s">
        <v>24</v>
      </c>
      <c r="F58" s="8">
        <f t="shared" si="0"/>
        <v>0</v>
      </c>
      <c r="G58" s="59">
        <v>0</v>
      </c>
      <c r="H58" s="60">
        <f t="shared" si="1"/>
        <v>0</v>
      </c>
      <c r="I58" s="59">
        <v>0</v>
      </c>
      <c r="J58" s="60" t="e">
        <f t="shared" si="2"/>
        <v>#DIV/0!</v>
      </c>
      <c r="K58" s="57"/>
      <c r="L58" s="58"/>
      <c r="M58" s="58"/>
      <c r="N58" s="58"/>
    </row>
    <row r="59" spans="1:14" ht="31.2" hidden="1" outlineLevel="4" x14ac:dyDescent="0.3">
      <c r="A59" s="15" t="s">
        <v>65</v>
      </c>
      <c r="B59" s="7" t="s">
        <v>5</v>
      </c>
      <c r="C59" s="7" t="s">
        <v>60</v>
      </c>
      <c r="D59" s="7" t="s">
        <v>66</v>
      </c>
      <c r="E59" s="7" t="s">
        <v>8</v>
      </c>
      <c r="F59" s="8">
        <f t="shared" si="0"/>
        <v>0</v>
      </c>
      <c r="G59" s="59">
        <v>0</v>
      </c>
      <c r="H59" s="60">
        <f t="shared" si="1"/>
        <v>0</v>
      </c>
      <c r="I59" s="59">
        <v>0</v>
      </c>
      <c r="J59" s="60" t="e">
        <f t="shared" si="2"/>
        <v>#DIV/0!</v>
      </c>
      <c r="K59" s="57"/>
      <c r="L59" s="58"/>
      <c r="M59" s="58"/>
      <c r="N59" s="58"/>
    </row>
    <row r="60" spans="1:14" ht="31.2" hidden="1" outlineLevel="5" x14ac:dyDescent="0.3">
      <c r="A60" s="15" t="s">
        <v>23</v>
      </c>
      <c r="B60" s="7" t="s">
        <v>5</v>
      </c>
      <c r="C60" s="7" t="s">
        <v>60</v>
      </c>
      <c r="D60" s="7" t="s">
        <v>66</v>
      </c>
      <c r="E60" s="7" t="s">
        <v>24</v>
      </c>
      <c r="F60" s="8">
        <f t="shared" si="0"/>
        <v>0</v>
      </c>
      <c r="G60" s="59">
        <v>0</v>
      </c>
      <c r="H60" s="60">
        <f t="shared" si="1"/>
        <v>0</v>
      </c>
      <c r="I60" s="59">
        <v>0</v>
      </c>
      <c r="J60" s="60" t="e">
        <f t="shared" si="2"/>
        <v>#DIV/0!</v>
      </c>
      <c r="K60" s="57"/>
      <c r="L60" s="58"/>
      <c r="M60" s="58"/>
      <c r="N60" s="58"/>
    </row>
    <row r="61" spans="1:14" ht="31.2" hidden="1" outlineLevel="4" x14ac:dyDescent="0.3">
      <c r="A61" s="15" t="s">
        <v>67</v>
      </c>
      <c r="B61" s="7" t="s">
        <v>5</v>
      </c>
      <c r="C61" s="7" t="s">
        <v>60</v>
      </c>
      <c r="D61" s="7" t="s">
        <v>68</v>
      </c>
      <c r="E61" s="7" t="s">
        <v>8</v>
      </c>
      <c r="F61" s="8">
        <f t="shared" si="0"/>
        <v>0</v>
      </c>
      <c r="G61" s="59">
        <v>0</v>
      </c>
      <c r="H61" s="60">
        <f t="shared" si="1"/>
        <v>0</v>
      </c>
      <c r="I61" s="59">
        <v>0</v>
      </c>
      <c r="J61" s="60" t="e">
        <f t="shared" si="2"/>
        <v>#DIV/0!</v>
      </c>
      <c r="K61" s="57"/>
      <c r="L61" s="58"/>
      <c r="M61" s="58"/>
      <c r="N61" s="58"/>
    </row>
    <row r="62" spans="1:14" ht="31.2" hidden="1" outlineLevel="5" x14ac:dyDescent="0.3">
      <c r="A62" s="15" t="s">
        <v>23</v>
      </c>
      <c r="B62" s="7" t="s">
        <v>5</v>
      </c>
      <c r="C62" s="7" t="s">
        <v>60</v>
      </c>
      <c r="D62" s="7" t="s">
        <v>68</v>
      </c>
      <c r="E62" s="7" t="s">
        <v>24</v>
      </c>
      <c r="F62" s="8">
        <f t="shared" si="0"/>
        <v>0</v>
      </c>
      <c r="G62" s="59">
        <v>0</v>
      </c>
      <c r="H62" s="60">
        <f t="shared" si="1"/>
        <v>0</v>
      </c>
      <c r="I62" s="59">
        <v>0</v>
      </c>
      <c r="J62" s="60" t="e">
        <f t="shared" si="2"/>
        <v>#DIV/0!</v>
      </c>
      <c r="K62" s="57"/>
      <c r="L62" s="58"/>
      <c r="M62" s="58"/>
      <c r="N62" s="58"/>
    </row>
    <row r="63" spans="1:14" outlineLevel="2" collapsed="1" x14ac:dyDescent="0.3">
      <c r="A63" s="15" t="s">
        <v>69</v>
      </c>
      <c r="B63" s="7" t="s">
        <v>5</v>
      </c>
      <c r="C63" s="7" t="s">
        <v>70</v>
      </c>
      <c r="D63" s="7" t="s">
        <v>7</v>
      </c>
      <c r="E63" s="7" t="s">
        <v>8</v>
      </c>
      <c r="F63" s="8">
        <f t="shared" si="0"/>
        <v>10388.148999999999</v>
      </c>
      <c r="G63" s="59">
        <f>G64</f>
        <v>10388149</v>
      </c>
      <c r="H63" s="60">
        <f t="shared" si="1"/>
        <v>2469.4849900000004</v>
      </c>
      <c r="I63" s="59">
        <f t="shared" ref="I63" si="11">I64</f>
        <v>2469484.9900000002</v>
      </c>
      <c r="J63" s="60">
        <f t="shared" si="2"/>
        <v>23.772136787795407</v>
      </c>
      <c r="K63" s="57"/>
      <c r="L63" s="58"/>
      <c r="M63" s="58"/>
      <c r="N63" s="58"/>
    </row>
    <row r="64" spans="1:14" ht="78" outlineLevel="3" x14ac:dyDescent="0.3">
      <c r="A64" s="15" t="s">
        <v>142</v>
      </c>
      <c r="B64" s="7" t="s">
        <v>5</v>
      </c>
      <c r="C64" s="7" t="s">
        <v>70</v>
      </c>
      <c r="D64" s="7" t="s">
        <v>71</v>
      </c>
      <c r="E64" s="7" t="s">
        <v>8</v>
      </c>
      <c r="F64" s="8">
        <f t="shared" si="0"/>
        <v>10388.148999999999</v>
      </c>
      <c r="G64" s="59">
        <f>G65+G67+G69+G73+G71</f>
        <v>10388149</v>
      </c>
      <c r="H64" s="60">
        <f t="shared" si="1"/>
        <v>2469.4849900000004</v>
      </c>
      <c r="I64" s="59">
        <f>I65+I67+I69+I73+I71</f>
        <v>2469484.9900000002</v>
      </c>
      <c r="J64" s="60">
        <f t="shared" si="2"/>
        <v>23.772136787795407</v>
      </c>
      <c r="K64" s="57"/>
      <c r="L64" s="58"/>
      <c r="M64" s="58"/>
      <c r="N64" s="58"/>
    </row>
    <row r="65" spans="1:14" ht="31.2" outlineLevel="4" x14ac:dyDescent="0.3">
      <c r="A65" s="15" t="s">
        <v>72</v>
      </c>
      <c r="B65" s="7" t="s">
        <v>5</v>
      </c>
      <c r="C65" s="7" t="s">
        <v>70</v>
      </c>
      <c r="D65" s="7" t="s">
        <v>73</v>
      </c>
      <c r="E65" s="7" t="s">
        <v>8</v>
      </c>
      <c r="F65" s="8">
        <f t="shared" si="0"/>
        <v>898.22699999999998</v>
      </c>
      <c r="G65" s="59">
        <f>G66</f>
        <v>898227</v>
      </c>
      <c r="H65" s="60">
        <f t="shared" si="1"/>
        <v>586.63608999999997</v>
      </c>
      <c r="I65" s="59">
        <f t="shared" ref="I65" si="12">I66</f>
        <v>586636.09</v>
      </c>
      <c r="J65" s="60">
        <f t="shared" si="2"/>
        <v>65.310449363022926</v>
      </c>
      <c r="K65" s="57"/>
      <c r="L65" s="58"/>
      <c r="M65" s="58"/>
      <c r="N65" s="58"/>
    </row>
    <row r="66" spans="1:14" ht="31.2" outlineLevel="5" x14ac:dyDescent="0.3">
      <c r="A66" s="15" t="s">
        <v>23</v>
      </c>
      <c r="B66" s="7" t="s">
        <v>5</v>
      </c>
      <c r="C66" s="7" t="s">
        <v>70</v>
      </c>
      <c r="D66" s="7" t="s">
        <v>73</v>
      </c>
      <c r="E66" s="7" t="s">
        <v>24</v>
      </c>
      <c r="F66" s="8">
        <f t="shared" si="0"/>
        <v>898.22699999999998</v>
      </c>
      <c r="G66" s="59">
        <f>742627+155600</f>
        <v>898227</v>
      </c>
      <c r="H66" s="60">
        <f t="shared" si="1"/>
        <v>586.63608999999997</v>
      </c>
      <c r="I66" s="59">
        <v>586636.09</v>
      </c>
      <c r="J66" s="60">
        <f t="shared" si="2"/>
        <v>65.310449363022926</v>
      </c>
      <c r="K66" s="57"/>
      <c r="L66" s="58"/>
      <c r="M66" s="58"/>
      <c r="N66" s="58"/>
    </row>
    <row r="67" spans="1:14" ht="46.8" outlineLevel="4" x14ac:dyDescent="0.3">
      <c r="A67" s="15" t="s">
        <v>140</v>
      </c>
      <c r="B67" s="7" t="s">
        <v>5</v>
      </c>
      <c r="C67" s="7" t="s">
        <v>70</v>
      </c>
      <c r="D67" s="7">
        <f>D68</f>
        <v>1100015175</v>
      </c>
      <c r="E67" s="7" t="s">
        <v>8</v>
      </c>
      <c r="F67" s="8">
        <f t="shared" si="0"/>
        <v>1382.8489999999999</v>
      </c>
      <c r="G67" s="59">
        <f>G68</f>
        <v>1382849</v>
      </c>
      <c r="H67" s="60">
        <f t="shared" si="1"/>
        <v>1382.8489299999999</v>
      </c>
      <c r="I67" s="59">
        <f>I68</f>
        <v>1382848.93</v>
      </c>
      <c r="J67" s="60">
        <f t="shared" si="2"/>
        <v>99.999994937986713</v>
      </c>
      <c r="K67" s="57"/>
      <c r="L67" s="58"/>
      <c r="M67" s="58"/>
      <c r="N67" s="58"/>
    </row>
    <row r="68" spans="1:14" ht="31.2" outlineLevel="5" x14ac:dyDescent="0.3">
      <c r="A68" s="15" t="s">
        <v>23</v>
      </c>
      <c r="B68" s="7" t="s">
        <v>5</v>
      </c>
      <c r="C68" s="7" t="s">
        <v>70</v>
      </c>
      <c r="D68" s="7">
        <v>1100015175</v>
      </c>
      <c r="E68" s="7" t="s">
        <v>24</v>
      </c>
      <c r="F68" s="8">
        <f t="shared" si="0"/>
        <v>1382.8489999999999</v>
      </c>
      <c r="G68" s="59">
        <v>1382849</v>
      </c>
      <c r="H68" s="60">
        <f t="shared" si="1"/>
        <v>1382.8489299999999</v>
      </c>
      <c r="I68" s="59">
        <v>1382848.93</v>
      </c>
      <c r="J68" s="60">
        <f t="shared" si="2"/>
        <v>99.999994937986713</v>
      </c>
      <c r="K68" s="57"/>
      <c r="L68" s="58"/>
      <c r="M68" s="58"/>
      <c r="N68" s="58"/>
    </row>
    <row r="69" spans="1:14" ht="46.8" outlineLevel="4" x14ac:dyDescent="0.3">
      <c r="A69" s="15" t="s">
        <v>74</v>
      </c>
      <c r="B69" s="7" t="s">
        <v>5</v>
      </c>
      <c r="C69" s="7" t="s">
        <v>70</v>
      </c>
      <c r="D69" s="7">
        <v>1100015550</v>
      </c>
      <c r="E69" s="7" t="s">
        <v>8</v>
      </c>
      <c r="F69" s="8">
        <f t="shared" si="0"/>
        <v>7531</v>
      </c>
      <c r="G69" s="59">
        <f>G70</f>
        <v>7531000</v>
      </c>
      <c r="H69" s="60">
        <f t="shared" si="1"/>
        <v>0</v>
      </c>
      <c r="I69" s="59">
        <f t="shared" ref="I69" si="13">I70</f>
        <v>0</v>
      </c>
      <c r="J69" s="60">
        <f t="shared" si="2"/>
        <v>0</v>
      </c>
      <c r="K69" s="57"/>
      <c r="L69" s="58"/>
      <c r="M69" s="58"/>
      <c r="N69" s="58"/>
    </row>
    <row r="70" spans="1:14" ht="31.2" outlineLevel="5" x14ac:dyDescent="0.3">
      <c r="A70" s="15" t="s">
        <v>23</v>
      </c>
      <c r="B70" s="7" t="s">
        <v>5</v>
      </c>
      <c r="C70" s="7" t="s">
        <v>70</v>
      </c>
      <c r="D70" s="7">
        <f>D69</f>
        <v>1100015550</v>
      </c>
      <c r="E70" s="7" t="s">
        <v>24</v>
      </c>
      <c r="F70" s="8">
        <f t="shared" si="0"/>
        <v>7531</v>
      </c>
      <c r="G70" s="59">
        <v>7531000</v>
      </c>
      <c r="H70" s="60">
        <f t="shared" si="1"/>
        <v>0</v>
      </c>
      <c r="I70" s="59">
        <v>0</v>
      </c>
      <c r="J70" s="60">
        <f t="shared" si="2"/>
        <v>0</v>
      </c>
      <c r="K70" s="57"/>
      <c r="L70" s="58"/>
      <c r="M70" s="58"/>
      <c r="N70" s="58"/>
    </row>
    <row r="71" spans="1:14" ht="46.8" outlineLevel="5" x14ac:dyDescent="0.3">
      <c r="A71" s="15" t="s">
        <v>141</v>
      </c>
      <c r="B71" s="63">
        <v>981</v>
      </c>
      <c r="C71" s="61" t="s">
        <v>70</v>
      </c>
      <c r="D71" s="7" t="s">
        <v>166</v>
      </c>
      <c r="E71" s="61" t="s">
        <v>8</v>
      </c>
      <c r="F71" s="64">
        <f>F72</f>
        <v>500</v>
      </c>
      <c r="G71" s="65">
        <f>G72</f>
        <v>500000</v>
      </c>
      <c r="H71" s="60">
        <f t="shared" si="1"/>
        <v>499.99996999999996</v>
      </c>
      <c r="I71" s="59">
        <f t="shared" ref="I71" si="14">I72</f>
        <v>499999.97</v>
      </c>
      <c r="J71" s="60">
        <f t="shared" si="2"/>
        <v>99.999993999999987</v>
      </c>
      <c r="K71" s="57"/>
      <c r="L71" s="58"/>
      <c r="M71" s="58"/>
      <c r="N71" s="58"/>
    </row>
    <row r="72" spans="1:14" ht="31.2" outlineLevel="5" x14ac:dyDescent="0.3">
      <c r="A72" s="15" t="s">
        <v>23</v>
      </c>
      <c r="B72" s="63">
        <v>981</v>
      </c>
      <c r="C72" s="61" t="s">
        <v>70</v>
      </c>
      <c r="D72" s="7" t="str">
        <f>D71</f>
        <v>11000S5175</v>
      </c>
      <c r="E72" s="61" t="s">
        <v>24</v>
      </c>
      <c r="F72" s="64">
        <f>G72/1000</f>
        <v>500</v>
      </c>
      <c r="G72" s="65">
        <v>500000</v>
      </c>
      <c r="H72" s="60">
        <f t="shared" si="1"/>
        <v>499.99996999999996</v>
      </c>
      <c r="I72" s="59">
        <v>499999.97</v>
      </c>
      <c r="J72" s="60">
        <f t="shared" si="2"/>
        <v>99.999993999999987</v>
      </c>
      <c r="K72" s="57"/>
      <c r="L72" s="58"/>
      <c r="M72" s="58"/>
      <c r="N72" s="58"/>
    </row>
    <row r="73" spans="1:14" ht="31.2" outlineLevel="4" x14ac:dyDescent="0.3">
      <c r="A73" s="15" t="s">
        <v>75</v>
      </c>
      <c r="B73" s="7" t="s">
        <v>5</v>
      </c>
      <c r="C73" s="7" t="s">
        <v>70</v>
      </c>
      <c r="D73" s="7" t="s">
        <v>167</v>
      </c>
      <c r="E73" s="7" t="s">
        <v>8</v>
      </c>
      <c r="F73" s="8">
        <f t="shared" si="0"/>
        <v>76.072999999999993</v>
      </c>
      <c r="G73" s="59">
        <f>G74</f>
        <v>76073</v>
      </c>
      <c r="H73" s="60">
        <f t="shared" si="1"/>
        <v>0</v>
      </c>
      <c r="I73" s="59">
        <f>I74</f>
        <v>0</v>
      </c>
      <c r="J73" s="60">
        <f t="shared" si="2"/>
        <v>0</v>
      </c>
      <c r="K73" s="57"/>
      <c r="L73" s="58"/>
      <c r="M73" s="58"/>
      <c r="N73" s="58"/>
    </row>
    <row r="74" spans="1:14" ht="31.2" outlineLevel="5" x14ac:dyDescent="0.3">
      <c r="A74" s="15" t="s">
        <v>23</v>
      </c>
      <c r="B74" s="7" t="s">
        <v>5</v>
      </c>
      <c r="C74" s="7" t="s">
        <v>70</v>
      </c>
      <c r="D74" s="7" t="str">
        <f>D73</f>
        <v>11000S5550</v>
      </c>
      <c r="E74" s="7" t="s">
        <v>24</v>
      </c>
      <c r="F74" s="8">
        <f t="shared" si="0"/>
        <v>76.072999999999993</v>
      </c>
      <c r="G74" s="59">
        <v>76073</v>
      </c>
      <c r="H74" s="60">
        <f t="shared" si="1"/>
        <v>0</v>
      </c>
      <c r="I74" s="59">
        <v>0</v>
      </c>
      <c r="J74" s="60">
        <f t="shared" si="2"/>
        <v>0</v>
      </c>
      <c r="K74" s="57"/>
      <c r="L74" s="58"/>
      <c r="M74" s="58"/>
      <c r="N74" s="58"/>
    </row>
    <row r="75" spans="1:14" outlineLevel="1" x14ac:dyDescent="0.3">
      <c r="A75" s="15" t="s">
        <v>76</v>
      </c>
      <c r="B75" s="7" t="s">
        <v>5</v>
      </c>
      <c r="C75" s="7" t="s">
        <v>77</v>
      </c>
      <c r="D75" s="7" t="s">
        <v>7</v>
      </c>
      <c r="E75" s="7" t="s">
        <v>8</v>
      </c>
      <c r="F75" s="8">
        <f t="shared" si="0"/>
        <v>1192.826</v>
      </c>
      <c r="G75" s="59">
        <f>G76+G80+G88+G82</f>
        <v>1192826</v>
      </c>
      <c r="H75" s="60">
        <f t="shared" si="1"/>
        <v>517.64287000000002</v>
      </c>
      <c r="I75" s="59">
        <f>I76+I80+I88+I82</f>
        <v>517642.87</v>
      </c>
      <c r="J75" s="60">
        <f t="shared" si="2"/>
        <v>43.396343641067517</v>
      </c>
      <c r="K75" s="57"/>
      <c r="L75" s="58"/>
      <c r="M75" s="58"/>
      <c r="N75" s="58"/>
    </row>
    <row r="76" spans="1:14" outlineLevel="2" x14ac:dyDescent="0.3">
      <c r="A76" s="15" t="s">
        <v>78</v>
      </c>
      <c r="B76" s="7" t="s">
        <v>5</v>
      </c>
      <c r="C76" s="7" t="s">
        <v>79</v>
      </c>
      <c r="D76" s="7" t="s">
        <v>7</v>
      </c>
      <c r="E76" s="7" t="s">
        <v>8</v>
      </c>
      <c r="F76" s="8">
        <f t="shared" si="0"/>
        <v>309.93599999999998</v>
      </c>
      <c r="G76" s="59">
        <f>G77</f>
        <v>309936</v>
      </c>
      <c r="H76" s="60">
        <f t="shared" si="1"/>
        <v>141.12245000000001</v>
      </c>
      <c r="I76" s="59">
        <f t="shared" ref="I76:I78" si="15">I77</f>
        <v>141122.45000000001</v>
      </c>
      <c r="J76" s="60">
        <f t="shared" si="2"/>
        <v>45.532771281813027</v>
      </c>
      <c r="K76" s="57"/>
      <c r="L76" s="58"/>
      <c r="M76" s="58"/>
      <c r="N76" s="58"/>
    </row>
    <row r="77" spans="1:14" ht="62.4" outlineLevel="3" x14ac:dyDescent="0.3">
      <c r="A77" s="15" t="s">
        <v>80</v>
      </c>
      <c r="B77" s="7" t="s">
        <v>5</v>
      </c>
      <c r="C77" s="7" t="s">
        <v>79</v>
      </c>
      <c r="D77" s="7" t="s">
        <v>81</v>
      </c>
      <c r="E77" s="7" t="s">
        <v>8</v>
      </c>
      <c r="F77" s="8">
        <f t="shared" si="0"/>
        <v>309.93599999999998</v>
      </c>
      <c r="G77" s="59">
        <f>G78</f>
        <v>309936</v>
      </c>
      <c r="H77" s="60">
        <f t="shared" si="1"/>
        <v>141.12245000000001</v>
      </c>
      <c r="I77" s="59">
        <f t="shared" si="15"/>
        <v>141122.45000000001</v>
      </c>
      <c r="J77" s="60">
        <f t="shared" si="2"/>
        <v>45.532771281813027</v>
      </c>
      <c r="K77" s="57"/>
      <c r="L77" s="58"/>
      <c r="M77" s="58"/>
      <c r="N77" s="58"/>
    </row>
    <row r="78" spans="1:14" outlineLevel="4" x14ac:dyDescent="0.3">
      <c r="A78" s="15" t="s">
        <v>82</v>
      </c>
      <c r="B78" s="7" t="s">
        <v>5</v>
      </c>
      <c r="C78" s="7" t="s">
        <v>79</v>
      </c>
      <c r="D78" s="7" t="s">
        <v>83</v>
      </c>
      <c r="E78" s="7" t="s">
        <v>8</v>
      </c>
      <c r="F78" s="8">
        <f t="shared" si="0"/>
        <v>309.93599999999998</v>
      </c>
      <c r="G78" s="59">
        <f>G79</f>
        <v>309936</v>
      </c>
      <c r="H78" s="60">
        <f t="shared" ref="H78:H134" si="16">I78/1000</f>
        <v>141.12245000000001</v>
      </c>
      <c r="I78" s="59">
        <f t="shared" si="15"/>
        <v>141122.45000000001</v>
      </c>
      <c r="J78" s="60">
        <f t="shared" ref="J78:J133" si="17">H78/F78*100</f>
        <v>45.532771281813027</v>
      </c>
      <c r="K78" s="57"/>
      <c r="L78" s="58"/>
      <c r="M78" s="58"/>
      <c r="N78" s="58"/>
    </row>
    <row r="79" spans="1:14" ht="31.2" outlineLevel="5" x14ac:dyDescent="0.3">
      <c r="A79" s="15" t="s">
        <v>23</v>
      </c>
      <c r="B79" s="7" t="s">
        <v>5</v>
      </c>
      <c r="C79" s="7" t="s">
        <v>79</v>
      </c>
      <c r="D79" s="7" t="s">
        <v>83</v>
      </c>
      <c r="E79" s="7" t="s">
        <v>24</v>
      </c>
      <c r="F79" s="8">
        <f t="shared" si="0"/>
        <v>309.93599999999998</v>
      </c>
      <c r="G79" s="59">
        <v>309936</v>
      </c>
      <c r="H79" s="60">
        <f t="shared" si="16"/>
        <v>141.12245000000001</v>
      </c>
      <c r="I79" s="59">
        <v>141122.45000000001</v>
      </c>
      <c r="J79" s="60">
        <f t="shared" si="17"/>
        <v>45.532771281813027</v>
      </c>
      <c r="K79" s="57"/>
      <c r="L79" s="58"/>
      <c r="M79" s="58"/>
      <c r="N79" s="58"/>
    </row>
    <row r="80" spans="1:14" hidden="1" outlineLevel="2" x14ac:dyDescent="0.3">
      <c r="A80" s="15" t="s">
        <v>84</v>
      </c>
      <c r="B80" s="7" t="s">
        <v>5</v>
      </c>
      <c r="C80" s="7" t="s">
        <v>85</v>
      </c>
      <c r="D80" s="7" t="s">
        <v>7</v>
      </c>
      <c r="E80" s="7" t="s">
        <v>8</v>
      </c>
      <c r="F80" s="8">
        <f t="shared" ref="F80:F134" si="18">G80/1000</f>
        <v>0</v>
      </c>
      <c r="G80" s="59">
        <f>G81</f>
        <v>0</v>
      </c>
      <c r="H80" s="60">
        <f t="shared" si="16"/>
        <v>0</v>
      </c>
      <c r="I80" s="59">
        <f t="shared" ref="I80:I84" si="19">I81</f>
        <v>0</v>
      </c>
      <c r="J80" s="60" t="e">
        <f t="shared" si="17"/>
        <v>#DIV/0!</v>
      </c>
      <c r="K80" s="57"/>
      <c r="L80" s="58"/>
      <c r="M80" s="58"/>
      <c r="N80" s="58"/>
    </row>
    <row r="81" spans="1:14" ht="62.4" hidden="1" outlineLevel="3" x14ac:dyDescent="0.3">
      <c r="A81" s="15" t="s">
        <v>80</v>
      </c>
      <c r="B81" s="7" t="s">
        <v>5</v>
      </c>
      <c r="C81" s="7" t="s">
        <v>85</v>
      </c>
      <c r="D81" s="7" t="s">
        <v>81</v>
      </c>
      <c r="E81" s="7" t="s">
        <v>8</v>
      </c>
      <c r="F81" s="8">
        <f t="shared" si="18"/>
        <v>0</v>
      </c>
      <c r="G81" s="59">
        <v>0</v>
      </c>
      <c r="H81" s="60">
        <f t="shared" si="16"/>
        <v>0</v>
      </c>
      <c r="I81" s="59">
        <v>0</v>
      </c>
      <c r="J81" s="60" t="e">
        <f t="shared" si="17"/>
        <v>#DIV/0!</v>
      </c>
      <c r="K81" s="57"/>
      <c r="L81" s="58"/>
      <c r="M81" s="58"/>
      <c r="N81" s="58"/>
    </row>
    <row r="82" spans="1:14" outlineLevel="4" x14ac:dyDescent="0.3">
      <c r="A82" s="15" t="s">
        <v>86</v>
      </c>
      <c r="B82" s="7" t="s">
        <v>5</v>
      </c>
      <c r="C82" s="7" t="s">
        <v>85</v>
      </c>
      <c r="D82" s="66" t="s">
        <v>87</v>
      </c>
      <c r="E82" s="7" t="s">
        <v>8</v>
      </c>
      <c r="F82" s="8">
        <f t="shared" si="18"/>
        <v>167.5</v>
      </c>
      <c r="G82" s="59">
        <f>G83</f>
        <v>167500</v>
      </c>
      <c r="H82" s="60">
        <f t="shared" si="16"/>
        <v>67.076359999999994</v>
      </c>
      <c r="I82" s="59">
        <f t="shared" si="19"/>
        <v>67076.36</v>
      </c>
      <c r="J82" s="60">
        <f t="shared" si="17"/>
        <v>40.045588059701487</v>
      </c>
      <c r="K82" s="57"/>
      <c r="L82" s="58"/>
      <c r="M82" s="58"/>
      <c r="N82" s="58"/>
    </row>
    <row r="83" spans="1:14" ht="31.2" outlineLevel="5" x14ac:dyDescent="0.3">
      <c r="A83" s="15" t="s">
        <v>23</v>
      </c>
      <c r="B83" s="67" t="s">
        <v>5</v>
      </c>
      <c r="C83" s="7" t="s">
        <v>85</v>
      </c>
      <c r="D83" s="66" t="s">
        <v>87</v>
      </c>
      <c r="E83" s="7" t="s">
        <v>24</v>
      </c>
      <c r="F83" s="8">
        <f t="shared" si="18"/>
        <v>167.5</v>
      </c>
      <c r="G83" s="59">
        <v>167500</v>
      </c>
      <c r="H83" s="60">
        <f t="shared" si="16"/>
        <v>67.076359999999994</v>
      </c>
      <c r="I83" s="59">
        <v>67076.36</v>
      </c>
      <c r="J83" s="60">
        <f t="shared" si="17"/>
        <v>40.045588059701487</v>
      </c>
      <c r="K83" s="57"/>
      <c r="L83" s="58"/>
      <c r="M83" s="58"/>
      <c r="N83" s="58"/>
    </row>
    <row r="84" spans="1:14" ht="46.8" hidden="1" outlineLevel="5" x14ac:dyDescent="0.3">
      <c r="A84" s="62" t="s">
        <v>161</v>
      </c>
      <c r="B84" s="7" t="s">
        <v>5</v>
      </c>
      <c r="C84" s="7" t="s">
        <v>85</v>
      </c>
      <c r="D84" s="66" t="s">
        <v>87</v>
      </c>
      <c r="E84" s="7" t="s">
        <v>8</v>
      </c>
      <c r="F84" s="8">
        <f t="shared" ref="F84:F85" si="20">G84/1000</f>
        <v>0</v>
      </c>
      <c r="G84" s="59">
        <f>G85</f>
        <v>0</v>
      </c>
      <c r="H84" s="60">
        <f t="shared" ref="H84:H85" si="21">I84/1000</f>
        <v>0</v>
      </c>
      <c r="I84" s="59">
        <f t="shared" si="19"/>
        <v>0</v>
      </c>
      <c r="J84" s="60" t="e">
        <f t="shared" ref="J84:J85" si="22">H84/F84*100</f>
        <v>#DIV/0!</v>
      </c>
      <c r="K84" s="57"/>
      <c r="L84" s="58"/>
      <c r="M84" s="58"/>
      <c r="N84" s="58"/>
    </row>
    <row r="85" spans="1:14" ht="46.8" hidden="1" outlineLevel="5" x14ac:dyDescent="0.3">
      <c r="A85" s="62" t="s">
        <v>160</v>
      </c>
      <c r="B85" s="67" t="s">
        <v>5</v>
      </c>
      <c r="C85" s="7" t="s">
        <v>85</v>
      </c>
      <c r="D85" s="66" t="s">
        <v>87</v>
      </c>
      <c r="E85" s="7" t="s">
        <v>24</v>
      </c>
      <c r="F85" s="8">
        <f t="shared" si="20"/>
        <v>0</v>
      </c>
      <c r="G85" s="59">
        <v>0</v>
      </c>
      <c r="H85" s="60">
        <f t="shared" si="21"/>
        <v>0</v>
      </c>
      <c r="I85" s="59">
        <v>0</v>
      </c>
      <c r="J85" s="60" t="e">
        <f t="shared" si="22"/>
        <v>#DIV/0!</v>
      </c>
      <c r="K85" s="57"/>
      <c r="L85" s="58"/>
      <c r="M85" s="58"/>
      <c r="N85" s="58"/>
    </row>
    <row r="86" spans="1:14" ht="46.8" hidden="1" outlineLevel="5" x14ac:dyDescent="0.3">
      <c r="A86" s="68" t="s">
        <v>158</v>
      </c>
      <c r="B86" s="67" t="s">
        <v>5</v>
      </c>
      <c r="C86" s="7" t="s">
        <v>85</v>
      </c>
      <c r="D86" s="69" t="s">
        <v>159</v>
      </c>
      <c r="E86" s="7" t="s">
        <v>8</v>
      </c>
      <c r="F86" s="8">
        <f t="shared" si="18"/>
        <v>0</v>
      </c>
      <c r="G86" s="59">
        <f>G87</f>
        <v>0</v>
      </c>
      <c r="H86" s="60">
        <f>H87</f>
        <v>0</v>
      </c>
      <c r="I86" s="59">
        <v>0</v>
      </c>
      <c r="J86" s="60" t="e">
        <f t="shared" si="17"/>
        <v>#DIV/0!</v>
      </c>
      <c r="K86" s="57"/>
      <c r="L86" s="58"/>
      <c r="M86" s="58"/>
      <c r="N86" s="58"/>
    </row>
    <row r="87" spans="1:14" ht="46.8" hidden="1" outlineLevel="5" x14ac:dyDescent="0.3">
      <c r="A87" s="68" t="s">
        <v>160</v>
      </c>
      <c r="B87" s="67" t="s">
        <v>5</v>
      </c>
      <c r="C87" s="7" t="s">
        <v>85</v>
      </c>
      <c r="D87" s="69" t="s">
        <v>159</v>
      </c>
      <c r="E87" s="7" t="s">
        <v>24</v>
      </c>
      <c r="F87" s="8">
        <f t="shared" si="18"/>
        <v>0</v>
      </c>
      <c r="G87" s="59">
        <v>0</v>
      </c>
      <c r="H87" s="60">
        <v>0</v>
      </c>
      <c r="I87" s="59">
        <v>0</v>
      </c>
      <c r="J87" s="60" t="e">
        <f t="shared" si="17"/>
        <v>#DIV/0!</v>
      </c>
      <c r="K87" s="57"/>
      <c r="L87" s="58"/>
      <c r="M87" s="58"/>
      <c r="N87" s="58"/>
    </row>
    <row r="88" spans="1:14" outlineLevel="2" collapsed="1" x14ac:dyDescent="0.3">
      <c r="A88" s="15" t="s">
        <v>88</v>
      </c>
      <c r="B88" s="70" t="s">
        <v>5</v>
      </c>
      <c r="C88" s="7" t="s">
        <v>89</v>
      </c>
      <c r="D88" s="7" t="s">
        <v>7</v>
      </c>
      <c r="E88" s="7" t="s">
        <v>8</v>
      </c>
      <c r="F88" s="8">
        <f t="shared" si="18"/>
        <v>715.39</v>
      </c>
      <c r="G88" s="59">
        <f>G89+G105</f>
        <v>715390</v>
      </c>
      <c r="H88" s="60">
        <f t="shared" si="16"/>
        <v>309.44405999999998</v>
      </c>
      <c r="I88" s="59">
        <f t="shared" ref="I88" si="23">I89+I105</f>
        <v>309444.06</v>
      </c>
      <c r="J88" s="60">
        <f t="shared" si="17"/>
        <v>43.255295712827966</v>
      </c>
      <c r="K88" s="57"/>
      <c r="L88" s="58"/>
      <c r="M88" s="58"/>
      <c r="N88" s="58"/>
    </row>
    <row r="89" spans="1:14" ht="62.4" outlineLevel="3" x14ac:dyDescent="0.3">
      <c r="A89" s="15" t="s">
        <v>80</v>
      </c>
      <c r="B89" s="7" t="s">
        <v>5</v>
      </c>
      <c r="C89" s="7" t="s">
        <v>89</v>
      </c>
      <c r="D89" s="7" t="s">
        <v>81</v>
      </c>
      <c r="E89" s="7" t="s">
        <v>8</v>
      </c>
      <c r="F89" s="8">
        <f t="shared" si="18"/>
        <v>715.39</v>
      </c>
      <c r="G89" s="59">
        <f>G90+G92+G94+G96+G98</f>
        <v>715390</v>
      </c>
      <c r="H89" s="60">
        <f t="shared" si="16"/>
        <v>309.44405999999998</v>
      </c>
      <c r="I89" s="59">
        <f t="shared" ref="I89" si="24">I90+I92+I94+I96+I98</f>
        <v>309444.06</v>
      </c>
      <c r="J89" s="60">
        <f t="shared" si="17"/>
        <v>43.255295712827966</v>
      </c>
      <c r="K89" s="57"/>
      <c r="L89" s="58"/>
      <c r="M89" s="58"/>
      <c r="N89" s="58"/>
    </row>
    <row r="90" spans="1:14" outlineLevel="4" x14ac:dyDescent="0.3">
      <c r="A90" s="15" t="s">
        <v>90</v>
      </c>
      <c r="B90" s="7" t="s">
        <v>5</v>
      </c>
      <c r="C90" s="7" t="s">
        <v>89</v>
      </c>
      <c r="D90" s="7" t="s">
        <v>91</v>
      </c>
      <c r="E90" s="7" t="s">
        <v>8</v>
      </c>
      <c r="F90" s="8">
        <f t="shared" si="18"/>
        <v>425.39</v>
      </c>
      <c r="G90" s="59">
        <f>G91</f>
        <v>425390</v>
      </c>
      <c r="H90" s="60">
        <f t="shared" si="16"/>
        <v>192.14406</v>
      </c>
      <c r="I90" s="59">
        <f>I91</f>
        <v>192144.06</v>
      </c>
      <c r="J90" s="60">
        <f t="shared" si="17"/>
        <v>45.168917934131031</v>
      </c>
      <c r="K90" s="57"/>
      <c r="L90" s="58"/>
      <c r="M90" s="58"/>
      <c r="N90" s="58"/>
    </row>
    <row r="91" spans="1:14" ht="31.2" outlineLevel="5" x14ac:dyDescent="0.3">
      <c r="A91" s="15" t="s">
        <v>23</v>
      </c>
      <c r="B91" s="7" t="s">
        <v>5</v>
      </c>
      <c r="C91" s="7" t="s">
        <v>89</v>
      </c>
      <c r="D91" s="7" t="s">
        <v>91</v>
      </c>
      <c r="E91" s="7" t="s">
        <v>24</v>
      </c>
      <c r="F91" s="8">
        <f t="shared" si="18"/>
        <v>425.39</v>
      </c>
      <c r="G91" s="59">
        <v>425390</v>
      </c>
      <c r="H91" s="60">
        <f t="shared" si="16"/>
        <v>192.14406</v>
      </c>
      <c r="I91" s="59">
        <v>192144.06</v>
      </c>
      <c r="J91" s="60">
        <f t="shared" si="17"/>
        <v>45.168917934131031</v>
      </c>
      <c r="K91" s="57"/>
      <c r="L91" s="58"/>
      <c r="M91" s="58"/>
      <c r="N91" s="58"/>
    </row>
    <row r="92" spans="1:14" outlineLevel="4" x14ac:dyDescent="0.3">
      <c r="A92" s="15" t="s">
        <v>92</v>
      </c>
      <c r="B92" s="7" t="s">
        <v>5</v>
      </c>
      <c r="C92" s="7" t="s">
        <v>89</v>
      </c>
      <c r="D92" s="7" t="s">
        <v>93</v>
      </c>
      <c r="E92" s="7" t="s">
        <v>8</v>
      </c>
      <c r="F92" s="8">
        <f t="shared" si="18"/>
        <v>20</v>
      </c>
      <c r="G92" s="59">
        <f>G93</f>
        <v>20000</v>
      </c>
      <c r="H92" s="60">
        <f t="shared" si="16"/>
        <v>0</v>
      </c>
      <c r="I92" s="59">
        <f t="shared" ref="I92" si="25">I93</f>
        <v>0</v>
      </c>
      <c r="J92" s="60">
        <f t="shared" si="17"/>
        <v>0</v>
      </c>
      <c r="K92" s="57"/>
      <c r="L92" s="58"/>
      <c r="M92" s="58"/>
      <c r="N92" s="58"/>
    </row>
    <row r="93" spans="1:14" ht="31.2" outlineLevel="5" x14ac:dyDescent="0.3">
      <c r="A93" s="15" t="s">
        <v>23</v>
      </c>
      <c r="B93" s="7" t="s">
        <v>5</v>
      </c>
      <c r="C93" s="7" t="s">
        <v>89</v>
      </c>
      <c r="D93" s="7" t="s">
        <v>93</v>
      </c>
      <c r="E93" s="7" t="s">
        <v>24</v>
      </c>
      <c r="F93" s="8">
        <f t="shared" si="18"/>
        <v>20</v>
      </c>
      <c r="G93" s="59">
        <f>16000+4000</f>
        <v>20000</v>
      </c>
      <c r="H93" s="60">
        <f t="shared" si="16"/>
        <v>0</v>
      </c>
      <c r="I93" s="59">
        <v>0</v>
      </c>
      <c r="J93" s="60">
        <f t="shared" si="17"/>
        <v>0</v>
      </c>
      <c r="K93" s="57"/>
      <c r="L93" s="58"/>
      <c r="M93" s="58"/>
      <c r="N93" s="58"/>
    </row>
    <row r="94" spans="1:14" ht="31.2" outlineLevel="4" x14ac:dyDescent="0.3">
      <c r="A94" s="15" t="s">
        <v>94</v>
      </c>
      <c r="B94" s="7" t="s">
        <v>5</v>
      </c>
      <c r="C94" s="7" t="s">
        <v>89</v>
      </c>
      <c r="D94" s="7" t="s">
        <v>95</v>
      </c>
      <c r="E94" s="7" t="s">
        <v>8</v>
      </c>
      <c r="F94" s="8">
        <f t="shared" si="18"/>
        <v>270</v>
      </c>
      <c r="G94" s="59">
        <f>G95</f>
        <v>270000</v>
      </c>
      <c r="H94" s="60">
        <f t="shared" si="16"/>
        <v>117.3</v>
      </c>
      <c r="I94" s="59">
        <f t="shared" ref="I94" si="26">I95</f>
        <v>117300</v>
      </c>
      <c r="J94" s="60">
        <f t="shared" si="17"/>
        <v>43.444444444444443</v>
      </c>
      <c r="K94" s="57"/>
      <c r="L94" s="58"/>
      <c r="M94" s="58"/>
      <c r="N94" s="58"/>
    </row>
    <row r="95" spans="1:14" ht="31.2" outlineLevel="5" x14ac:dyDescent="0.3">
      <c r="A95" s="15" t="s">
        <v>23</v>
      </c>
      <c r="B95" s="7" t="s">
        <v>5</v>
      </c>
      <c r="C95" s="7" t="s">
        <v>89</v>
      </c>
      <c r="D95" s="7" t="s">
        <v>95</v>
      </c>
      <c r="E95" s="7" t="s">
        <v>24</v>
      </c>
      <c r="F95" s="8">
        <f t="shared" si="18"/>
        <v>270</v>
      </c>
      <c r="G95" s="59">
        <f>260000+10000</f>
        <v>270000</v>
      </c>
      <c r="H95" s="60">
        <f t="shared" si="16"/>
        <v>117.3</v>
      </c>
      <c r="I95" s="59">
        <v>117300</v>
      </c>
      <c r="J95" s="60">
        <f t="shared" si="17"/>
        <v>43.444444444444443</v>
      </c>
      <c r="K95" s="57"/>
      <c r="L95" s="58"/>
      <c r="M95" s="58"/>
      <c r="N95" s="58"/>
    </row>
    <row r="96" spans="1:14" ht="31.2" hidden="1" outlineLevel="4" x14ac:dyDescent="0.3">
      <c r="A96" s="15" t="s">
        <v>96</v>
      </c>
      <c r="B96" s="7" t="s">
        <v>5</v>
      </c>
      <c r="C96" s="7" t="s">
        <v>89</v>
      </c>
      <c r="D96" s="7" t="s">
        <v>97</v>
      </c>
      <c r="E96" s="7" t="s">
        <v>8</v>
      </c>
      <c r="F96" s="8">
        <f t="shared" si="18"/>
        <v>0</v>
      </c>
      <c r="G96" s="59">
        <f>G97</f>
        <v>0</v>
      </c>
      <c r="H96" s="60">
        <f t="shared" si="16"/>
        <v>0</v>
      </c>
      <c r="I96" s="59">
        <f t="shared" ref="I96" si="27">I97</f>
        <v>0</v>
      </c>
      <c r="J96" s="60" t="e">
        <f t="shared" si="17"/>
        <v>#DIV/0!</v>
      </c>
      <c r="K96" s="57"/>
      <c r="L96" s="58"/>
      <c r="M96" s="58"/>
      <c r="N96" s="58"/>
    </row>
    <row r="97" spans="1:14" ht="31.2" hidden="1" outlineLevel="5" x14ac:dyDescent="0.3">
      <c r="A97" s="15" t="s">
        <v>23</v>
      </c>
      <c r="B97" s="7" t="s">
        <v>5</v>
      </c>
      <c r="C97" s="7" t="s">
        <v>89</v>
      </c>
      <c r="D97" s="7" t="s">
        <v>97</v>
      </c>
      <c r="E97" s="7" t="s">
        <v>24</v>
      </c>
      <c r="F97" s="8">
        <f t="shared" si="18"/>
        <v>0</v>
      </c>
      <c r="G97" s="59"/>
      <c r="H97" s="60">
        <f t="shared" si="16"/>
        <v>0</v>
      </c>
      <c r="I97" s="59"/>
      <c r="J97" s="60" t="e">
        <f t="shared" si="17"/>
        <v>#DIV/0!</v>
      </c>
      <c r="K97" s="57"/>
      <c r="L97" s="58"/>
      <c r="M97" s="58"/>
      <c r="N97" s="58"/>
    </row>
    <row r="98" spans="1:14" ht="46.8" hidden="1" outlineLevel="4" x14ac:dyDescent="0.3">
      <c r="A98" s="15" t="s">
        <v>98</v>
      </c>
      <c r="B98" s="7" t="s">
        <v>5</v>
      </c>
      <c r="C98" s="7" t="s">
        <v>89</v>
      </c>
      <c r="D98" s="7" t="s">
        <v>99</v>
      </c>
      <c r="E98" s="7" t="s">
        <v>8</v>
      </c>
      <c r="F98" s="8">
        <f t="shared" si="18"/>
        <v>0</v>
      </c>
      <c r="G98" s="59">
        <f>G99</f>
        <v>0</v>
      </c>
      <c r="H98" s="60">
        <f t="shared" si="16"/>
        <v>0</v>
      </c>
      <c r="I98" s="59">
        <f t="shared" ref="I98" si="28">I99</f>
        <v>0</v>
      </c>
      <c r="J98" s="60" t="e">
        <f t="shared" si="17"/>
        <v>#DIV/0!</v>
      </c>
      <c r="K98" s="57"/>
      <c r="L98" s="58"/>
      <c r="M98" s="58"/>
      <c r="N98" s="58"/>
    </row>
    <row r="99" spans="1:14" ht="31.2" hidden="1" outlineLevel="5" x14ac:dyDescent="0.3">
      <c r="A99" s="15" t="s">
        <v>23</v>
      </c>
      <c r="B99" s="7" t="s">
        <v>5</v>
      </c>
      <c r="C99" s="7" t="s">
        <v>89</v>
      </c>
      <c r="D99" s="7" t="s">
        <v>99</v>
      </c>
      <c r="E99" s="7" t="s">
        <v>24</v>
      </c>
      <c r="F99" s="8">
        <f t="shared" si="18"/>
        <v>0</v>
      </c>
      <c r="G99" s="59"/>
      <c r="H99" s="60">
        <f t="shared" si="16"/>
        <v>0</v>
      </c>
      <c r="I99" s="59"/>
      <c r="J99" s="60" t="e">
        <f t="shared" si="17"/>
        <v>#DIV/0!</v>
      </c>
      <c r="K99" s="57"/>
      <c r="L99" s="58"/>
      <c r="M99" s="58"/>
      <c r="N99" s="58"/>
    </row>
    <row r="100" spans="1:14" ht="62.4" hidden="1" outlineLevel="3" x14ac:dyDescent="0.3">
      <c r="A100" s="15" t="s">
        <v>100</v>
      </c>
      <c r="B100" s="7" t="s">
        <v>5</v>
      </c>
      <c r="C100" s="7" t="s">
        <v>89</v>
      </c>
      <c r="D100" s="7" t="s">
        <v>101</v>
      </c>
      <c r="E100" s="7" t="s">
        <v>8</v>
      </c>
      <c r="F100" s="8">
        <f t="shared" si="18"/>
        <v>0</v>
      </c>
      <c r="G100" s="59">
        <v>0</v>
      </c>
      <c r="H100" s="60">
        <f t="shared" si="16"/>
        <v>0</v>
      </c>
      <c r="I100" s="59">
        <v>0</v>
      </c>
      <c r="J100" s="60" t="e">
        <f t="shared" si="17"/>
        <v>#DIV/0!</v>
      </c>
      <c r="K100" s="57"/>
      <c r="L100" s="58"/>
      <c r="M100" s="58"/>
      <c r="N100" s="58"/>
    </row>
    <row r="101" spans="1:14" ht="31.2" hidden="1" outlineLevel="4" x14ac:dyDescent="0.3">
      <c r="A101" s="15" t="s">
        <v>102</v>
      </c>
      <c r="B101" s="7" t="s">
        <v>5</v>
      </c>
      <c r="C101" s="7" t="s">
        <v>89</v>
      </c>
      <c r="D101" s="7" t="s">
        <v>103</v>
      </c>
      <c r="E101" s="7" t="s">
        <v>8</v>
      </c>
      <c r="F101" s="8">
        <f t="shared" si="18"/>
        <v>0</v>
      </c>
      <c r="G101" s="59">
        <v>0</v>
      </c>
      <c r="H101" s="60">
        <f t="shared" si="16"/>
        <v>0</v>
      </c>
      <c r="I101" s="59">
        <v>0</v>
      </c>
      <c r="J101" s="60" t="e">
        <f t="shared" si="17"/>
        <v>#DIV/0!</v>
      </c>
      <c r="K101" s="57"/>
      <c r="L101" s="58"/>
      <c r="M101" s="58"/>
      <c r="N101" s="58"/>
    </row>
    <row r="102" spans="1:14" ht="31.2" hidden="1" outlineLevel="5" x14ac:dyDescent="0.3">
      <c r="A102" s="15" t="s">
        <v>23</v>
      </c>
      <c r="B102" s="7" t="s">
        <v>5</v>
      </c>
      <c r="C102" s="7" t="s">
        <v>89</v>
      </c>
      <c r="D102" s="7" t="s">
        <v>103</v>
      </c>
      <c r="E102" s="7" t="s">
        <v>24</v>
      </c>
      <c r="F102" s="8">
        <f t="shared" si="18"/>
        <v>0</v>
      </c>
      <c r="G102" s="59">
        <v>0</v>
      </c>
      <c r="H102" s="60">
        <f t="shared" si="16"/>
        <v>0</v>
      </c>
      <c r="I102" s="59">
        <v>0</v>
      </c>
      <c r="J102" s="60" t="e">
        <f t="shared" si="17"/>
        <v>#DIV/0!</v>
      </c>
      <c r="K102" s="57"/>
      <c r="L102" s="58"/>
      <c r="M102" s="58"/>
      <c r="N102" s="58"/>
    </row>
    <row r="103" spans="1:14" ht="31.2" hidden="1" outlineLevel="4" x14ac:dyDescent="0.3">
      <c r="A103" s="15" t="s">
        <v>104</v>
      </c>
      <c r="B103" s="7" t="s">
        <v>5</v>
      </c>
      <c r="C103" s="7" t="s">
        <v>89</v>
      </c>
      <c r="D103" s="7" t="s">
        <v>105</v>
      </c>
      <c r="E103" s="7" t="s">
        <v>8</v>
      </c>
      <c r="F103" s="8">
        <f t="shared" si="18"/>
        <v>0</v>
      </c>
      <c r="G103" s="59">
        <v>0</v>
      </c>
      <c r="H103" s="60">
        <f t="shared" si="16"/>
        <v>0</v>
      </c>
      <c r="I103" s="59">
        <v>0</v>
      </c>
      <c r="J103" s="60" t="e">
        <f t="shared" si="17"/>
        <v>#DIV/0!</v>
      </c>
      <c r="K103" s="57"/>
      <c r="L103" s="58"/>
      <c r="M103" s="58"/>
      <c r="N103" s="58"/>
    </row>
    <row r="104" spans="1:14" ht="31.2" hidden="1" outlineLevel="5" x14ac:dyDescent="0.3">
      <c r="A104" s="15" t="s">
        <v>23</v>
      </c>
      <c r="B104" s="7" t="s">
        <v>5</v>
      </c>
      <c r="C104" s="7" t="s">
        <v>89</v>
      </c>
      <c r="D104" s="7" t="s">
        <v>105</v>
      </c>
      <c r="E104" s="7" t="s">
        <v>24</v>
      </c>
      <c r="F104" s="8">
        <f t="shared" si="18"/>
        <v>0</v>
      </c>
      <c r="G104" s="59">
        <v>0</v>
      </c>
      <c r="H104" s="60">
        <f t="shared" si="16"/>
        <v>0</v>
      </c>
      <c r="I104" s="59">
        <v>0</v>
      </c>
      <c r="J104" s="60" t="e">
        <f t="shared" si="17"/>
        <v>#DIV/0!</v>
      </c>
      <c r="K104" s="57"/>
      <c r="L104" s="58"/>
      <c r="M104" s="58"/>
      <c r="N104" s="58"/>
    </row>
    <row r="105" spans="1:14" ht="31.2" hidden="1" outlineLevel="3" collapsed="1" x14ac:dyDescent="0.3">
      <c r="A105" s="15" t="s">
        <v>153</v>
      </c>
      <c r="B105" s="7" t="s">
        <v>5</v>
      </c>
      <c r="C105" s="7" t="s">
        <v>89</v>
      </c>
      <c r="D105" s="7">
        <v>1200000000</v>
      </c>
      <c r="E105" s="7" t="s">
        <v>8</v>
      </c>
      <c r="F105" s="8">
        <f t="shared" si="18"/>
        <v>0</v>
      </c>
      <c r="G105" s="59">
        <f>G108</f>
        <v>0</v>
      </c>
      <c r="H105" s="60">
        <f t="shared" si="16"/>
        <v>0</v>
      </c>
      <c r="I105" s="59">
        <f t="shared" ref="I105" si="29">I108</f>
        <v>0</v>
      </c>
      <c r="J105" s="60" t="e">
        <f t="shared" si="17"/>
        <v>#DIV/0!</v>
      </c>
      <c r="K105" s="57"/>
      <c r="L105" s="58"/>
      <c r="M105" s="58"/>
      <c r="N105" s="58"/>
    </row>
    <row r="106" spans="1:14" ht="46.8" hidden="1" outlineLevel="4" x14ac:dyDescent="0.3">
      <c r="A106" s="15" t="s">
        <v>106</v>
      </c>
      <c r="B106" s="7" t="s">
        <v>5</v>
      </c>
      <c r="C106" s="7" t="s">
        <v>89</v>
      </c>
      <c r="D106" s="7" t="s">
        <v>107</v>
      </c>
      <c r="E106" s="7" t="s">
        <v>8</v>
      </c>
      <c r="F106" s="8">
        <f t="shared" si="18"/>
        <v>0</v>
      </c>
      <c r="G106" s="59">
        <v>0</v>
      </c>
      <c r="H106" s="60">
        <f t="shared" si="16"/>
        <v>0</v>
      </c>
      <c r="I106" s="59">
        <v>0</v>
      </c>
      <c r="J106" s="60" t="e">
        <f t="shared" si="17"/>
        <v>#DIV/0!</v>
      </c>
      <c r="K106" s="57"/>
      <c r="L106" s="58"/>
      <c r="M106" s="58"/>
      <c r="N106" s="58"/>
    </row>
    <row r="107" spans="1:14" ht="31.2" hidden="1" outlineLevel="5" x14ac:dyDescent="0.3">
      <c r="A107" s="15" t="s">
        <v>23</v>
      </c>
      <c r="B107" s="7" t="s">
        <v>5</v>
      </c>
      <c r="C107" s="7" t="s">
        <v>89</v>
      </c>
      <c r="D107" s="7" t="s">
        <v>107</v>
      </c>
      <c r="E107" s="7" t="s">
        <v>24</v>
      </c>
      <c r="F107" s="8">
        <f t="shared" si="18"/>
        <v>0</v>
      </c>
      <c r="G107" s="59">
        <v>0</v>
      </c>
      <c r="H107" s="60">
        <f t="shared" si="16"/>
        <v>0</v>
      </c>
      <c r="I107" s="59">
        <v>0</v>
      </c>
      <c r="J107" s="60" t="e">
        <f t="shared" si="17"/>
        <v>#DIV/0!</v>
      </c>
      <c r="K107" s="57"/>
      <c r="L107" s="58"/>
      <c r="M107" s="58"/>
      <c r="N107" s="58"/>
    </row>
    <row r="108" spans="1:14" ht="31.2" hidden="1" outlineLevel="4" collapsed="1" x14ac:dyDescent="0.3">
      <c r="A108" s="15" t="s">
        <v>154</v>
      </c>
      <c r="B108" s="7" t="s">
        <v>5</v>
      </c>
      <c r="C108" s="7" t="s">
        <v>89</v>
      </c>
      <c r="D108" s="7" t="s">
        <v>103</v>
      </c>
      <c r="E108" s="7" t="s">
        <v>8</v>
      </c>
      <c r="F108" s="8">
        <f t="shared" si="18"/>
        <v>0</v>
      </c>
      <c r="G108" s="59">
        <f>G109</f>
        <v>0</v>
      </c>
      <c r="H108" s="60">
        <f t="shared" si="16"/>
        <v>0</v>
      </c>
      <c r="I108" s="59">
        <f t="shared" ref="I108" si="30">I109</f>
        <v>0</v>
      </c>
      <c r="J108" s="60" t="e">
        <f t="shared" si="17"/>
        <v>#DIV/0!</v>
      </c>
      <c r="K108" s="57"/>
      <c r="L108" s="58"/>
      <c r="M108" s="58"/>
      <c r="N108" s="58"/>
    </row>
    <row r="109" spans="1:14" ht="31.2" hidden="1" outlineLevel="5" x14ac:dyDescent="0.3">
      <c r="A109" s="15" t="s">
        <v>23</v>
      </c>
      <c r="B109" s="7" t="s">
        <v>5</v>
      </c>
      <c r="C109" s="7" t="s">
        <v>89</v>
      </c>
      <c r="D109" s="7" t="s">
        <v>103</v>
      </c>
      <c r="E109" s="7" t="s">
        <v>24</v>
      </c>
      <c r="F109" s="8">
        <f t="shared" si="18"/>
        <v>0</v>
      </c>
      <c r="G109" s="59">
        <v>0</v>
      </c>
      <c r="H109" s="60">
        <f t="shared" si="16"/>
        <v>0</v>
      </c>
      <c r="I109" s="59">
        <v>0</v>
      </c>
      <c r="J109" s="60" t="e">
        <f t="shared" si="17"/>
        <v>#DIV/0!</v>
      </c>
      <c r="K109" s="57"/>
      <c r="L109" s="58"/>
      <c r="M109" s="58"/>
      <c r="N109" s="58"/>
    </row>
    <row r="110" spans="1:14" hidden="1" outlineLevel="1" x14ac:dyDescent="0.3">
      <c r="A110" s="15" t="s">
        <v>108</v>
      </c>
      <c r="B110" s="7" t="s">
        <v>5</v>
      </c>
      <c r="C110" s="7" t="s">
        <v>109</v>
      </c>
      <c r="D110" s="7" t="s">
        <v>7</v>
      </c>
      <c r="E110" s="7" t="s">
        <v>8</v>
      </c>
      <c r="F110" s="8">
        <f t="shared" si="18"/>
        <v>0</v>
      </c>
      <c r="G110" s="59">
        <f>G111</f>
        <v>0</v>
      </c>
      <c r="H110" s="60">
        <f t="shared" si="16"/>
        <v>0</v>
      </c>
      <c r="I110" s="59">
        <f t="shared" ref="I110:I113" si="31">I111</f>
        <v>0</v>
      </c>
      <c r="J110" s="60" t="e">
        <f t="shared" si="17"/>
        <v>#DIV/0!</v>
      </c>
      <c r="K110" s="57"/>
      <c r="L110" s="58"/>
      <c r="M110" s="58"/>
      <c r="N110" s="58"/>
    </row>
    <row r="111" spans="1:14" ht="31.2" hidden="1" outlineLevel="2" x14ac:dyDescent="0.3">
      <c r="A111" s="15" t="s">
        <v>110</v>
      </c>
      <c r="B111" s="7" t="s">
        <v>5</v>
      </c>
      <c r="C111" s="7" t="s">
        <v>111</v>
      </c>
      <c r="D111" s="7" t="s">
        <v>7</v>
      </c>
      <c r="E111" s="7" t="s">
        <v>8</v>
      </c>
      <c r="F111" s="8">
        <f t="shared" si="18"/>
        <v>0</v>
      </c>
      <c r="G111" s="59">
        <f>G112</f>
        <v>0</v>
      </c>
      <c r="H111" s="60">
        <f t="shared" si="16"/>
        <v>0</v>
      </c>
      <c r="I111" s="59">
        <f t="shared" si="31"/>
        <v>0</v>
      </c>
      <c r="J111" s="60" t="e">
        <f t="shared" si="17"/>
        <v>#DIV/0!</v>
      </c>
      <c r="K111" s="57"/>
      <c r="L111" s="58"/>
      <c r="M111" s="58"/>
      <c r="N111" s="58"/>
    </row>
    <row r="112" spans="1:14" ht="78" hidden="1" outlineLevel="3" x14ac:dyDescent="0.3">
      <c r="A112" s="15" t="s">
        <v>13</v>
      </c>
      <c r="B112" s="7" t="s">
        <v>5</v>
      </c>
      <c r="C112" s="7" t="s">
        <v>111</v>
      </c>
      <c r="D112" s="7" t="s">
        <v>14</v>
      </c>
      <c r="E112" s="7" t="s">
        <v>8</v>
      </c>
      <c r="F112" s="8">
        <f t="shared" si="18"/>
        <v>0</v>
      </c>
      <c r="G112" s="59">
        <f>G113</f>
        <v>0</v>
      </c>
      <c r="H112" s="60">
        <f t="shared" si="16"/>
        <v>0</v>
      </c>
      <c r="I112" s="59">
        <f t="shared" si="31"/>
        <v>0</v>
      </c>
      <c r="J112" s="60" t="e">
        <f t="shared" si="17"/>
        <v>#DIV/0!</v>
      </c>
      <c r="K112" s="57"/>
      <c r="L112" s="58"/>
      <c r="M112" s="58"/>
      <c r="N112" s="58"/>
    </row>
    <row r="113" spans="1:14" ht="46.8" hidden="1" outlineLevel="4" x14ac:dyDescent="0.3">
      <c r="A113" s="15" t="s">
        <v>112</v>
      </c>
      <c r="B113" s="7" t="s">
        <v>5</v>
      </c>
      <c r="C113" s="7" t="s">
        <v>111</v>
      </c>
      <c r="D113" s="7" t="s">
        <v>113</v>
      </c>
      <c r="E113" s="7" t="s">
        <v>8</v>
      </c>
      <c r="F113" s="8">
        <f t="shared" si="18"/>
        <v>0</v>
      </c>
      <c r="G113" s="59">
        <f>G114</f>
        <v>0</v>
      </c>
      <c r="H113" s="60">
        <f t="shared" si="16"/>
        <v>0</v>
      </c>
      <c r="I113" s="59">
        <f t="shared" si="31"/>
        <v>0</v>
      </c>
      <c r="J113" s="60" t="e">
        <f t="shared" si="17"/>
        <v>#DIV/0!</v>
      </c>
      <c r="K113" s="57"/>
      <c r="L113" s="58"/>
      <c r="M113" s="58"/>
      <c r="N113" s="58"/>
    </row>
    <row r="114" spans="1:14" ht="31.2" hidden="1" outlineLevel="5" x14ac:dyDescent="0.3">
      <c r="A114" s="15" t="s">
        <v>23</v>
      </c>
      <c r="B114" s="7" t="s">
        <v>5</v>
      </c>
      <c r="C114" s="7" t="s">
        <v>111</v>
      </c>
      <c r="D114" s="7" t="s">
        <v>113</v>
      </c>
      <c r="E114" s="7" t="s">
        <v>24</v>
      </c>
      <c r="F114" s="8">
        <f t="shared" si="18"/>
        <v>0</v>
      </c>
      <c r="G114" s="59"/>
      <c r="H114" s="60">
        <f t="shared" si="16"/>
        <v>0</v>
      </c>
      <c r="I114" s="59">
        <v>0</v>
      </c>
      <c r="J114" s="60" t="e">
        <f t="shared" si="17"/>
        <v>#DIV/0!</v>
      </c>
      <c r="K114" s="57"/>
      <c r="L114" s="58"/>
      <c r="M114" s="58"/>
      <c r="N114" s="58"/>
    </row>
    <row r="115" spans="1:14" outlineLevel="1" collapsed="1" x14ac:dyDescent="0.3">
      <c r="A115" s="15" t="s">
        <v>114</v>
      </c>
      <c r="B115" s="7" t="s">
        <v>5</v>
      </c>
      <c r="C115" s="7" t="s">
        <v>115</v>
      </c>
      <c r="D115" s="7" t="s">
        <v>7</v>
      </c>
      <c r="E115" s="7" t="s">
        <v>8</v>
      </c>
      <c r="F115" s="8">
        <f t="shared" si="18"/>
        <v>1692.9195199999999</v>
      </c>
      <c r="G115" s="59">
        <f>G116</f>
        <v>1692919.52</v>
      </c>
      <c r="H115" s="60">
        <f t="shared" si="16"/>
        <v>735.37431000000004</v>
      </c>
      <c r="I115" s="59">
        <f t="shared" ref="I115:I116" si="32">I116</f>
        <v>735374.31</v>
      </c>
      <c r="J115" s="60">
        <f t="shared" si="17"/>
        <v>43.438232078510154</v>
      </c>
      <c r="K115" s="57"/>
      <c r="L115" s="58"/>
      <c r="M115" s="58"/>
      <c r="N115" s="58"/>
    </row>
    <row r="116" spans="1:14" outlineLevel="2" x14ac:dyDescent="0.3">
      <c r="A116" s="15" t="s">
        <v>116</v>
      </c>
      <c r="B116" s="7" t="s">
        <v>5</v>
      </c>
      <c r="C116" s="7" t="s">
        <v>117</v>
      </c>
      <c r="D116" s="7" t="s">
        <v>7</v>
      </c>
      <c r="E116" s="7" t="s">
        <v>8</v>
      </c>
      <c r="F116" s="8">
        <f t="shared" si="18"/>
        <v>1692.9195199999999</v>
      </c>
      <c r="G116" s="59">
        <f>G117</f>
        <v>1692919.52</v>
      </c>
      <c r="H116" s="60">
        <f t="shared" si="16"/>
        <v>735.37431000000004</v>
      </c>
      <c r="I116" s="59">
        <f t="shared" si="32"/>
        <v>735374.31</v>
      </c>
      <c r="J116" s="60">
        <f t="shared" si="17"/>
        <v>43.438232078510154</v>
      </c>
      <c r="K116" s="57"/>
      <c r="L116" s="58"/>
      <c r="M116" s="58"/>
      <c r="N116" s="58"/>
    </row>
    <row r="117" spans="1:14" ht="62.4" outlineLevel="3" x14ac:dyDescent="0.3">
      <c r="A117" s="15" t="s">
        <v>118</v>
      </c>
      <c r="B117" s="7" t="s">
        <v>5</v>
      </c>
      <c r="C117" s="7" t="s">
        <v>117</v>
      </c>
      <c r="D117" s="7" t="s">
        <v>119</v>
      </c>
      <c r="E117" s="7" t="s">
        <v>8</v>
      </c>
      <c r="F117" s="8">
        <f t="shared" si="18"/>
        <v>1692.9195199999999</v>
      </c>
      <c r="G117" s="59">
        <f>G118+G121</f>
        <v>1692919.52</v>
      </c>
      <c r="H117" s="60">
        <f t="shared" si="16"/>
        <v>735.37431000000004</v>
      </c>
      <c r="I117" s="59">
        <f>I118+I121</f>
        <v>735374.31</v>
      </c>
      <c r="J117" s="60">
        <f t="shared" si="17"/>
        <v>43.438232078510154</v>
      </c>
      <c r="K117" s="57"/>
      <c r="L117" s="58"/>
      <c r="M117" s="58"/>
      <c r="N117" s="58"/>
    </row>
    <row r="118" spans="1:14" outlineLevel="4" x14ac:dyDescent="0.3">
      <c r="A118" s="15" t="s">
        <v>120</v>
      </c>
      <c r="B118" s="7" t="s">
        <v>5</v>
      </c>
      <c r="C118" s="7" t="s">
        <v>117</v>
      </c>
      <c r="D118" s="7" t="s">
        <v>121</v>
      </c>
      <c r="E118" s="7" t="s">
        <v>8</v>
      </c>
      <c r="F118" s="8">
        <f t="shared" si="18"/>
        <v>1639.4195199999999</v>
      </c>
      <c r="G118" s="59">
        <f>G119+G120</f>
        <v>1639419.52</v>
      </c>
      <c r="H118" s="60">
        <f t="shared" si="16"/>
        <v>681.87431000000004</v>
      </c>
      <c r="I118" s="59">
        <f t="shared" ref="I118" si="33">I119+I120</f>
        <v>681874.31</v>
      </c>
      <c r="J118" s="60">
        <f t="shared" si="17"/>
        <v>41.592423518295064</v>
      </c>
      <c r="K118" s="57"/>
      <c r="L118" s="58"/>
      <c r="M118" s="58"/>
      <c r="N118" s="58"/>
    </row>
    <row r="119" spans="1:14" ht="78" outlineLevel="5" x14ac:dyDescent="0.3">
      <c r="A119" s="15" t="s">
        <v>17</v>
      </c>
      <c r="B119" s="7" t="s">
        <v>5</v>
      </c>
      <c r="C119" s="7" t="s">
        <v>117</v>
      </c>
      <c r="D119" s="7" t="s">
        <v>121</v>
      </c>
      <c r="E119" s="7" t="s">
        <v>18</v>
      </c>
      <c r="F119" s="8">
        <f t="shared" si="18"/>
        <v>1044.5221999999999</v>
      </c>
      <c r="G119" s="59">
        <v>1044522.2</v>
      </c>
      <c r="H119" s="60">
        <f t="shared" si="16"/>
        <v>341.67397999999997</v>
      </c>
      <c r="I119" s="59">
        <v>341673.98</v>
      </c>
      <c r="J119" s="60">
        <f t="shared" si="17"/>
        <v>32.711030938356309</v>
      </c>
      <c r="K119" s="57"/>
      <c r="L119" s="58"/>
      <c r="M119" s="58"/>
      <c r="N119" s="58"/>
    </row>
    <row r="120" spans="1:14" ht="31.2" outlineLevel="5" x14ac:dyDescent="0.3">
      <c r="A120" s="15" t="s">
        <v>23</v>
      </c>
      <c r="B120" s="7" t="s">
        <v>5</v>
      </c>
      <c r="C120" s="7" t="s">
        <v>117</v>
      </c>
      <c r="D120" s="7" t="s">
        <v>121</v>
      </c>
      <c r="E120" s="7" t="s">
        <v>24</v>
      </c>
      <c r="F120" s="8">
        <f t="shared" si="18"/>
        <v>594.89731999999992</v>
      </c>
      <c r="G120" s="59">
        <f>591897.32+3000</f>
        <v>594897.31999999995</v>
      </c>
      <c r="H120" s="60">
        <f t="shared" si="16"/>
        <v>340.20033000000001</v>
      </c>
      <c r="I120" s="59">
        <v>340200.33</v>
      </c>
      <c r="J120" s="60">
        <f t="shared" si="17"/>
        <v>57.186394788263641</v>
      </c>
      <c r="K120" s="57"/>
      <c r="L120" s="58"/>
      <c r="M120" s="58"/>
      <c r="N120" s="58"/>
    </row>
    <row r="121" spans="1:14" ht="46.8" outlineLevel="5" x14ac:dyDescent="0.3">
      <c r="A121" s="15" t="str">
        <f>'3'!A122</f>
        <v xml:space="preserve">            Выравнивание обеспеченности муниципальных образований по реализации ими их отдельных расходных обязательств</v>
      </c>
      <c r="B121" s="7" t="s">
        <v>5</v>
      </c>
      <c r="C121" s="7" t="s">
        <v>117</v>
      </c>
      <c r="D121" s="7" t="str">
        <f>'3'!D122</f>
        <v>080001403A</v>
      </c>
      <c r="E121" s="61" t="s">
        <v>8</v>
      </c>
      <c r="F121" s="8">
        <f t="shared" si="18"/>
        <v>53.5</v>
      </c>
      <c r="G121" s="59">
        <f>G122</f>
        <v>53500</v>
      </c>
      <c r="H121" s="60">
        <f t="shared" si="16"/>
        <v>53.5</v>
      </c>
      <c r="I121" s="59">
        <f>I122</f>
        <v>53500</v>
      </c>
      <c r="J121" s="60"/>
      <c r="K121" s="57"/>
      <c r="L121" s="58"/>
      <c r="M121" s="58"/>
      <c r="N121" s="58"/>
    </row>
    <row r="122" spans="1:14" ht="78" outlineLevel="5" x14ac:dyDescent="0.3">
      <c r="A122" s="15" t="str">
        <f>'3'!A123</f>
        <v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2" s="7" t="s">
        <v>5</v>
      </c>
      <c r="C122" s="7" t="s">
        <v>117</v>
      </c>
      <c r="D122" s="7" t="str">
        <f>'3'!D123</f>
        <v>080001403A</v>
      </c>
      <c r="E122" s="61" t="s">
        <v>18</v>
      </c>
      <c r="F122" s="8">
        <f t="shared" si="18"/>
        <v>53.5</v>
      </c>
      <c r="G122" s="59">
        <v>53500</v>
      </c>
      <c r="H122" s="60">
        <f t="shared" si="16"/>
        <v>53.5</v>
      </c>
      <c r="I122" s="59">
        <v>53500</v>
      </c>
      <c r="J122" s="60"/>
      <c r="K122" s="57"/>
      <c r="L122" s="58"/>
      <c r="M122" s="58"/>
      <c r="N122" s="58"/>
    </row>
    <row r="123" spans="1:14" outlineLevel="1" x14ac:dyDescent="0.3">
      <c r="A123" s="15" t="s">
        <v>122</v>
      </c>
      <c r="B123" s="7" t="s">
        <v>5</v>
      </c>
      <c r="C123" s="7" t="s">
        <v>123</v>
      </c>
      <c r="D123" s="7" t="s">
        <v>7</v>
      </c>
      <c r="E123" s="7" t="s">
        <v>8</v>
      </c>
      <c r="F123" s="8">
        <f t="shared" si="18"/>
        <v>42.408000000000001</v>
      </c>
      <c r="G123" s="59">
        <f>G124</f>
        <v>42408</v>
      </c>
      <c r="H123" s="60">
        <f t="shared" si="16"/>
        <v>17.670000000000002</v>
      </c>
      <c r="I123" s="59">
        <f t="shared" ref="I123:I126" si="34">I124</f>
        <v>17670</v>
      </c>
      <c r="J123" s="60">
        <f t="shared" si="17"/>
        <v>41.666666666666671</v>
      </c>
      <c r="K123" s="57"/>
      <c r="L123" s="58"/>
      <c r="M123" s="58"/>
      <c r="N123" s="58"/>
    </row>
    <row r="124" spans="1:14" outlineLevel="2" x14ac:dyDescent="0.3">
      <c r="A124" s="15" t="s">
        <v>124</v>
      </c>
      <c r="B124" s="7" t="s">
        <v>5</v>
      </c>
      <c r="C124" s="7" t="s">
        <v>125</v>
      </c>
      <c r="D124" s="7" t="s">
        <v>7</v>
      </c>
      <c r="E124" s="7" t="s">
        <v>8</v>
      </c>
      <c r="F124" s="8">
        <f t="shared" si="18"/>
        <v>42.408000000000001</v>
      </c>
      <c r="G124" s="59">
        <f>G125</f>
        <v>42408</v>
      </c>
      <c r="H124" s="60">
        <f t="shared" si="16"/>
        <v>17.670000000000002</v>
      </c>
      <c r="I124" s="59">
        <f t="shared" si="34"/>
        <v>17670</v>
      </c>
      <c r="J124" s="60">
        <f t="shared" si="17"/>
        <v>41.666666666666671</v>
      </c>
      <c r="K124" s="57"/>
      <c r="L124" s="58"/>
      <c r="M124" s="58"/>
      <c r="N124" s="58"/>
    </row>
    <row r="125" spans="1:14" ht="78" outlineLevel="3" x14ac:dyDescent="0.3">
      <c r="A125" s="15" t="s">
        <v>13</v>
      </c>
      <c r="B125" s="7" t="s">
        <v>5</v>
      </c>
      <c r="C125" s="7" t="s">
        <v>125</v>
      </c>
      <c r="D125" s="7" t="s">
        <v>14</v>
      </c>
      <c r="E125" s="7" t="s">
        <v>8</v>
      </c>
      <c r="F125" s="8">
        <f t="shared" si="18"/>
        <v>42.408000000000001</v>
      </c>
      <c r="G125" s="59">
        <f>G126</f>
        <v>42408</v>
      </c>
      <c r="H125" s="60">
        <f t="shared" si="16"/>
        <v>17.670000000000002</v>
      </c>
      <c r="I125" s="59">
        <f>I126</f>
        <v>17670</v>
      </c>
      <c r="J125" s="60">
        <f t="shared" si="17"/>
        <v>41.666666666666671</v>
      </c>
      <c r="K125" s="57"/>
      <c r="L125" s="58"/>
      <c r="M125" s="58"/>
      <c r="N125" s="58"/>
    </row>
    <row r="126" spans="1:14" ht="31.2" outlineLevel="4" x14ac:dyDescent="0.3">
      <c r="A126" s="15" t="s">
        <v>126</v>
      </c>
      <c r="B126" s="7" t="s">
        <v>5</v>
      </c>
      <c r="C126" s="7" t="s">
        <v>125</v>
      </c>
      <c r="D126" s="7" t="s">
        <v>127</v>
      </c>
      <c r="E126" s="7" t="s">
        <v>8</v>
      </c>
      <c r="F126" s="8">
        <f t="shared" si="18"/>
        <v>42.408000000000001</v>
      </c>
      <c r="G126" s="59">
        <f>G127</f>
        <v>42408</v>
      </c>
      <c r="H126" s="60">
        <f t="shared" si="16"/>
        <v>17.670000000000002</v>
      </c>
      <c r="I126" s="59">
        <f t="shared" si="34"/>
        <v>17670</v>
      </c>
      <c r="J126" s="60">
        <f t="shared" si="17"/>
        <v>41.666666666666671</v>
      </c>
      <c r="K126" s="57"/>
      <c r="L126" s="58"/>
      <c r="M126" s="58"/>
      <c r="N126" s="58"/>
    </row>
    <row r="127" spans="1:14" ht="31.2" outlineLevel="5" x14ac:dyDescent="0.3">
      <c r="A127" s="15" t="s">
        <v>128</v>
      </c>
      <c r="B127" s="7" t="s">
        <v>5</v>
      </c>
      <c r="C127" s="7" t="s">
        <v>125</v>
      </c>
      <c r="D127" s="7" t="s">
        <v>127</v>
      </c>
      <c r="E127" s="7" t="s">
        <v>129</v>
      </c>
      <c r="F127" s="8">
        <f t="shared" si="18"/>
        <v>42.408000000000001</v>
      </c>
      <c r="G127" s="59">
        <v>42408</v>
      </c>
      <c r="H127" s="60">
        <f t="shared" si="16"/>
        <v>17.670000000000002</v>
      </c>
      <c r="I127" s="59">
        <v>17670</v>
      </c>
      <c r="J127" s="60">
        <f t="shared" si="17"/>
        <v>41.666666666666671</v>
      </c>
      <c r="K127" s="57"/>
      <c r="L127" s="58"/>
      <c r="M127" s="58"/>
      <c r="N127" s="58"/>
    </row>
    <row r="128" spans="1:14" outlineLevel="1" x14ac:dyDescent="0.3">
      <c r="A128" s="15" t="s">
        <v>130</v>
      </c>
      <c r="B128" s="7" t="s">
        <v>5</v>
      </c>
      <c r="C128" s="7" t="s">
        <v>131</v>
      </c>
      <c r="D128" s="7" t="s">
        <v>7</v>
      </c>
      <c r="E128" s="7" t="s">
        <v>8</v>
      </c>
      <c r="F128" s="8">
        <f t="shared" si="18"/>
        <v>10</v>
      </c>
      <c r="G128" s="59">
        <f>G129</f>
        <v>10000</v>
      </c>
      <c r="H128" s="60">
        <f t="shared" si="16"/>
        <v>9.9499999999999993</v>
      </c>
      <c r="I128" s="59">
        <f t="shared" ref="I128:I131" si="35">I129</f>
        <v>9950</v>
      </c>
      <c r="J128" s="60">
        <f t="shared" si="17"/>
        <v>99.499999999999986</v>
      </c>
      <c r="K128" s="57"/>
      <c r="L128" s="58"/>
      <c r="M128" s="58"/>
      <c r="N128" s="58"/>
    </row>
    <row r="129" spans="1:14" outlineLevel="2" x14ac:dyDescent="0.3">
      <c r="A129" s="15" t="s">
        <v>132</v>
      </c>
      <c r="B129" s="7" t="s">
        <v>5</v>
      </c>
      <c r="C129" s="7" t="s">
        <v>133</v>
      </c>
      <c r="D129" s="7" t="s">
        <v>7</v>
      </c>
      <c r="E129" s="7" t="s">
        <v>8</v>
      </c>
      <c r="F129" s="8">
        <f t="shared" si="18"/>
        <v>10</v>
      </c>
      <c r="G129" s="59">
        <f>G130</f>
        <v>10000</v>
      </c>
      <c r="H129" s="60">
        <f t="shared" si="16"/>
        <v>9.9499999999999993</v>
      </c>
      <c r="I129" s="59">
        <f t="shared" si="35"/>
        <v>9950</v>
      </c>
      <c r="J129" s="60">
        <f t="shared" si="17"/>
        <v>99.499999999999986</v>
      </c>
      <c r="K129" s="57"/>
      <c r="L129" s="58"/>
      <c r="M129" s="58"/>
      <c r="N129" s="58"/>
    </row>
    <row r="130" spans="1:14" ht="46.8" outlineLevel="3" x14ac:dyDescent="0.3">
      <c r="A130" s="15" t="s">
        <v>134</v>
      </c>
      <c r="B130" s="7" t="s">
        <v>5</v>
      </c>
      <c r="C130" s="7" t="s">
        <v>133</v>
      </c>
      <c r="D130" s="7" t="s">
        <v>135</v>
      </c>
      <c r="E130" s="7" t="s">
        <v>8</v>
      </c>
      <c r="F130" s="8">
        <f t="shared" si="18"/>
        <v>10</v>
      </c>
      <c r="G130" s="59">
        <f>G131</f>
        <v>10000</v>
      </c>
      <c r="H130" s="60">
        <f t="shared" si="16"/>
        <v>9.9499999999999993</v>
      </c>
      <c r="I130" s="59">
        <f t="shared" si="35"/>
        <v>9950</v>
      </c>
      <c r="J130" s="60">
        <f t="shared" si="17"/>
        <v>99.499999999999986</v>
      </c>
      <c r="K130" s="57"/>
      <c r="L130" s="58"/>
      <c r="M130" s="58"/>
      <c r="N130" s="58"/>
    </row>
    <row r="131" spans="1:14" ht="31.2" outlineLevel="4" x14ac:dyDescent="0.3">
      <c r="A131" s="15" t="s">
        <v>136</v>
      </c>
      <c r="B131" s="7" t="s">
        <v>5</v>
      </c>
      <c r="C131" s="7" t="s">
        <v>133</v>
      </c>
      <c r="D131" s="7" t="s">
        <v>137</v>
      </c>
      <c r="E131" s="7" t="s">
        <v>8</v>
      </c>
      <c r="F131" s="8">
        <f>G131/1000</f>
        <v>10</v>
      </c>
      <c r="G131" s="59">
        <f>G132</f>
        <v>10000</v>
      </c>
      <c r="H131" s="60">
        <f t="shared" si="16"/>
        <v>9.9499999999999993</v>
      </c>
      <c r="I131" s="59">
        <f t="shared" si="35"/>
        <v>9950</v>
      </c>
      <c r="J131" s="60">
        <f t="shared" si="17"/>
        <v>99.499999999999986</v>
      </c>
      <c r="K131" s="57"/>
      <c r="L131" s="58"/>
      <c r="M131" s="58"/>
      <c r="N131" s="58"/>
    </row>
    <row r="132" spans="1:14" ht="31.2" outlineLevel="4" x14ac:dyDescent="0.3">
      <c r="A132" s="15" t="s">
        <v>23</v>
      </c>
      <c r="B132" s="7">
        <v>981</v>
      </c>
      <c r="C132" s="7">
        <v>1102</v>
      </c>
      <c r="D132" s="7">
        <v>1000004010</v>
      </c>
      <c r="E132" s="7">
        <v>200</v>
      </c>
      <c r="F132" s="8">
        <f>G132/1000</f>
        <v>10</v>
      </c>
      <c r="G132" s="59">
        <v>10000</v>
      </c>
      <c r="H132" s="60">
        <f t="shared" si="16"/>
        <v>9.9499999999999993</v>
      </c>
      <c r="I132" s="59">
        <v>9950</v>
      </c>
      <c r="J132" s="60">
        <f t="shared" si="17"/>
        <v>99.499999999999986</v>
      </c>
      <c r="K132" s="57"/>
      <c r="L132" s="58"/>
      <c r="M132" s="58"/>
      <c r="N132" s="58"/>
    </row>
    <row r="133" spans="1:14" ht="31.2" hidden="1" outlineLevel="5" x14ac:dyDescent="0.3">
      <c r="A133" s="71" t="s">
        <v>128</v>
      </c>
      <c r="B133" s="67" t="s">
        <v>5</v>
      </c>
      <c r="C133" s="67" t="s">
        <v>133</v>
      </c>
      <c r="D133" s="67" t="s">
        <v>137</v>
      </c>
      <c r="E133" s="67" t="s">
        <v>129</v>
      </c>
      <c r="F133" s="8">
        <f>G133/1000</f>
        <v>0</v>
      </c>
      <c r="G133" s="59">
        <v>0</v>
      </c>
      <c r="H133" s="60">
        <f t="shared" si="16"/>
        <v>0</v>
      </c>
      <c r="I133" s="72">
        <v>0</v>
      </c>
      <c r="J133" s="60" t="e">
        <f t="shared" si="17"/>
        <v>#DIV/0!</v>
      </c>
      <c r="K133" s="57"/>
      <c r="L133" s="58"/>
      <c r="M133" s="58"/>
      <c r="N133" s="58"/>
    </row>
    <row r="134" spans="1:14" ht="18.75" customHeight="1" collapsed="1" x14ac:dyDescent="0.3">
      <c r="A134" s="75" t="s">
        <v>138</v>
      </c>
      <c r="B134" s="76"/>
      <c r="C134" s="76"/>
      <c r="D134" s="76"/>
      <c r="E134" s="76"/>
      <c r="F134" s="16">
        <f t="shared" si="18"/>
        <v>18267.59993</v>
      </c>
      <c r="G134" s="73">
        <f>G11</f>
        <v>18267599.93</v>
      </c>
      <c r="H134" s="60">
        <f t="shared" si="16"/>
        <v>5726.4702800000005</v>
      </c>
      <c r="I134" s="73">
        <f>I128+I123+I115+I110+I75+I52+I47+I41+I12</f>
        <v>5726470.2800000003</v>
      </c>
      <c r="J134" s="74"/>
      <c r="K134" s="57"/>
      <c r="L134" s="58"/>
      <c r="M134" s="58"/>
      <c r="N134" s="58"/>
    </row>
    <row r="135" spans="1:14" ht="12.75" customHeight="1" x14ac:dyDescent="0.3">
      <c r="A135" s="13"/>
      <c r="B135" s="3"/>
      <c r="C135" s="3"/>
      <c r="D135" s="3"/>
      <c r="E135" s="3"/>
      <c r="F135" s="3"/>
      <c r="G135" s="3"/>
      <c r="H135" s="30"/>
      <c r="I135" s="3"/>
      <c r="J135" s="30"/>
      <c r="K135" s="3"/>
    </row>
    <row r="136" spans="1:14" ht="25.65" customHeight="1" x14ac:dyDescent="0.3">
      <c r="A136" s="77"/>
      <c r="B136" s="78"/>
      <c r="C136" s="78"/>
      <c r="D136" s="78"/>
      <c r="E136" s="78"/>
      <c r="F136" s="78"/>
      <c r="G136" s="78"/>
      <c r="H136" s="31"/>
      <c r="I136" s="23"/>
      <c r="J136" s="31"/>
      <c r="K136" s="3"/>
    </row>
  </sheetData>
  <mergeCells count="8">
    <mergeCell ref="A134:E134"/>
    <mergeCell ref="A136:G136"/>
    <mergeCell ref="A6:K6"/>
    <mergeCell ref="A7:K7"/>
    <mergeCell ref="F1:N1"/>
    <mergeCell ref="F2:N2"/>
    <mergeCell ref="F3:N3"/>
    <mergeCell ref="F4:N4"/>
  </mergeCells>
  <pageMargins left="0.78749999999999998" right="0.59027779999999996" top="0.59027779999999996" bottom="0.59027779999999996" header="0.39374999999999999" footer="0.51180550000000002"/>
  <pageSetup paperSize="9" scale="50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7"/>
  <sheetViews>
    <sheetView showGridLines="0" view="pageBreakPreview" zoomScaleNormal="100" zoomScaleSheetLayoutView="100" workbookViewId="0">
      <selection activeCell="M10" sqref="M10"/>
    </sheetView>
  </sheetViews>
  <sheetFormatPr defaultColWidth="9.109375" defaultRowHeight="15.6" outlineLevelRow="5" x14ac:dyDescent="0.3"/>
  <cols>
    <col min="1" max="1" width="70.77734375" style="14" customWidth="1"/>
    <col min="2" max="3" width="7.6640625" style="2" customWidth="1"/>
    <col min="4" max="4" width="17.6640625" style="2" customWidth="1"/>
    <col min="5" max="5" width="6.44140625" style="2" customWidth="1"/>
    <col min="6" max="6" width="18.109375" style="2" customWidth="1"/>
    <col min="7" max="7" width="11.6640625" style="2" hidden="1" customWidth="1"/>
    <col min="8" max="8" width="15.44140625" style="39" customWidth="1"/>
    <col min="9" max="9" width="11.77734375" style="2" hidden="1" customWidth="1"/>
    <col min="10" max="10" width="18.33203125" style="32" customWidth="1"/>
    <col min="11" max="11" width="9.109375" style="2" customWidth="1"/>
    <col min="12" max="16384" width="9.109375" style="1"/>
  </cols>
  <sheetData>
    <row r="1" spans="1:14" ht="14.4" x14ac:dyDescent="0.3">
      <c r="A1" s="24"/>
      <c r="B1" s="24"/>
      <c r="C1" s="24"/>
      <c r="D1" s="24"/>
      <c r="E1" s="24"/>
      <c r="F1" s="82" t="s">
        <v>143</v>
      </c>
      <c r="G1" s="82"/>
      <c r="H1" s="82"/>
      <c r="I1" s="82"/>
      <c r="J1" s="82"/>
      <c r="K1" s="82"/>
      <c r="L1" s="82"/>
      <c r="M1" s="82"/>
      <c r="N1" s="82"/>
    </row>
    <row r="2" spans="1:14" ht="16.8" x14ac:dyDescent="0.3">
      <c r="A2" s="25"/>
      <c r="B2" s="25"/>
      <c r="C2" s="25"/>
      <c r="D2" s="24"/>
      <c r="E2" s="24"/>
      <c r="F2" s="82" t="s">
        <v>144</v>
      </c>
      <c r="G2" s="82"/>
      <c r="H2" s="82"/>
      <c r="I2" s="82"/>
      <c r="J2" s="82"/>
      <c r="K2" s="82"/>
      <c r="L2" s="82"/>
      <c r="M2" s="82"/>
      <c r="N2" s="82"/>
    </row>
    <row r="3" spans="1:14" ht="14.4" x14ac:dyDescent="0.3">
      <c r="A3" s="24"/>
      <c r="B3" s="24"/>
      <c r="C3" s="24"/>
      <c r="D3" s="24"/>
      <c r="E3" s="24"/>
      <c r="F3" s="82" t="s">
        <v>145</v>
      </c>
      <c r="G3" s="82"/>
      <c r="H3" s="82"/>
      <c r="I3" s="82"/>
      <c r="J3" s="82"/>
      <c r="K3" s="82"/>
      <c r="L3" s="82"/>
      <c r="M3" s="82"/>
      <c r="N3" s="82"/>
    </row>
    <row r="4" spans="1:14" ht="14.4" x14ac:dyDescent="0.3">
      <c r="A4" s="26"/>
      <c r="B4" s="26"/>
      <c r="C4" s="26"/>
      <c r="D4" s="24"/>
      <c r="E4" s="24"/>
      <c r="F4" s="82" t="s">
        <v>174</v>
      </c>
      <c r="G4" s="82"/>
      <c r="H4" s="82"/>
      <c r="I4" s="82"/>
      <c r="J4" s="82"/>
      <c r="K4" s="82"/>
      <c r="L4" s="82"/>
      <c r="M4" s="82"/>
      <c r="N4" s="82"/>
    </row>
    <row r="5" spans="1:14" ht="14.4" x14ac:dyDescent="0.3">
      <c r="A5" s="24"/>
      <c r="B5" s="24"/>
      <c r="C5" s="24"/>
      <c r="D5" s="24"/>
      <c r="E5" s="24"/>
      <c r="F5" s="24"/>
      <c r="G5" s="24"/>
      <c r="H5" s="35"/>
      <c r="I5" s="24"/>
      <c r="J5" s="28"/>
      <c r="K5" s="24"/>
      <c r="L5" s="24"/>
      <c r="M5" s="24"/>
      <c r="N5" s="24"/>
    </row>
    <row r="6" spans="1:14" x14ac:dyDescent="0.3">
      <c r="A6" s="83" t="s">
        <v>146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x14ac:dyDescent="0.3">
      <c r="A7" s="81" t="s">
        <v>171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</row>
    <row r="8" spans="1:14" ht="17.25" customHeight="1" x14ac:dyDescent="0.3">
      <c r="A8" s="81" t="s">
        <v>147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ht="88.8" customHeight="1" x14ac:dyDescent="0.3">
      <c r="A9" s="11" t="s">
        <v>139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148</v>
      </c>
      <c r="G9" s="4" t="s">
        <v>148</v>
      </c>
      <c r="H9" s="36" t="s">
        <v>149</v>
      </c>
      <c r="I9" s="4"/>
      <c r="J9" s="27" t="s">
        <v>150</v>
      </c>
      <c r="K9" s="3"/>
    </row>
    <row r="10" spans="1:14" ht="31.2" x14ac:dyDescent="0.3">
      <c r="A10" s="15" t="s">
        <v>4</v>
      </c>
      <c r="B10" s="7" t="s">
        <v>5</v>
      </c>
      <c r="C10" s="7" t="s">
        <v>6</v>
      </c>
      <c r="D10" s="7" t="s">
        <v>7</v>
      </c>
      <c r="E10" s="7" t="s">
        <v>8</v>
      </c>
      <c r="F10" s="8">
        <f>G10/1000</f>
        <v>18267.59993</v>
      </c>
      <c r="G10" s="9">
        <f>G11+G42+G48+G53+G76+G111+G116+G124+G129</f>
        <v>18267599.93</v>
      </c>
      <c r="H10" s="34">
        <f>I10/1000</f>
        <v>5726.4702799999995</v>
      </c>
      <c r="I10" s="9">
        <f>I11+I42+I48+I53+I76+I111+I116+I124+I129</f>
        <v>5726470.2799999993</v>
      </c>
      <c r="J10" s="29">
        <f>H10/F10*100</f>
        <v>31.347688267442802</v>
      </c>
      <c r="K10" s="3"/>
    </row>
    <row r="11" spans="1:14" outlineLevel="1" x14ac:dyDescent="0.3">
      <c r="A11" s="15" t="s">
        <v>9</v>
      </c>
      <c r="B11" s="7" t="s">
        <v>5</v>
      </c>
      <c r="C11" s="7" t="s">
        <v>10</v>
      </c>
      <c r="D11" s="7" t="s">
        <v>7</v>
      </c>
      <c r="E11" s="7" t="s">
        <v>8</v>
      </c>
      <c r="F11" s="8">
        <f t="shared" ref="F11:F80" si="0">G11/1000</f>
        <v>4656.9974099999999</v>
      </c>
      <c r="G11" s="9">
        <f>G12+G16+G24+G28+G22</f>
        <v>4656997.41</v>
      </c>
      <c r="H11" s="34">
        <f t="shared" ref="H11:H78" si="1">I11/1000</f>
        <v>1868.4872399999997</v>
      </c>
      <c r="I11" s="9">
        <f>I12+I16+I24+I28+I22</f>
        <v>1868487.2399999998</v>
      </c>
      <c r="J11" s="29">
        <f t="shared" ref="J11:J78" si="2">H11/F11*100</f>
        <v>40.122144710404719</v>
      </c>
      <c r="K11" s="3"/>
    </row>
    <row r="12" spans="1:14" ht="31.2" outlineLevel="2" x14ac:dyDescent="0.3">
      <c r="A12" s="12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6">
        <f t="shared" si="0"/>
        <v>715.01204000000007</v>
      </c>
      <c r="G12" s="9">
        <f>G13</f>
        <v>715012.04</v>
      </c>
      <c r="H12" s="34">
        <f t="shared" si="1"/>
        <v>293.40647999999999</v>
      </c>
      <c r="I12" s="9">
        <f t="shared" ref="I12:I13" si="3">I13</f>
        <v>293406.48</v>
      </c>
      <c r="J12" s="29">
        <f t="shared" si="2"/>
        <v>41.035180330669668</v>
      </c>
      <c r="K12" s="3"/>
    </row>
    <row r="13" spans="1:14" ht="62.4" outlineLevel="3" x14ac:dyDescent="0.3">
      <c r="A13" s="12" t="s">
        <v>13</v>
      </c>
      <c r="B13" s="5" t="s">
        <v>5</v>
      </c>
      <c r="C13" s="5" t="s">
        <v>12</v>
      </c>
      <c r="D13" s="5" t="s">
        <v>14</v>
      </c>
      <c r="E13" s="5" t="s">
        <v>8</v>
      </c>
      <c r="F13" s="6">
        <f t="shared" si="0"/>
        <v>715.01204000000007</v>
      </c>
      <c r="G13" s="9">
        <f>G14</f>
        <v>715012.04</v>
      </c>
      <c r="H13" s="34">
        <f t="shared" si="1"/>
        <v>293.40647999999999</v>
      </c>
      <c r="I13" s="9">
        <f t="shared" si="3"/>
        <v>293406.48</v>
      </c>
      <c r="J13" s="29">
        <f t="shared" si="2"/>
        <v>41.035180330669668</v>
      </c>
      <c r="K13" s="3"/>
    </row>
    <row r="14" spans="1:14" outlineLevel="4" x14ac:dyDescent="0.3">
      <c r="A14" s="12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6">
        <f t="shared" si="0"/>
        <v>715.01204000000007</v>
      </c>
      <c r="G14" s="9">
        <f>G15</f>
        <v>715012.04</v>
      </c>
      <c r="H14" s="34">
        <f t="shared" si="1"/>
        <v>293.40647999999999</v>
      </c>
      <c r="I14" s="9">
        <f>I15</f>
        <v>293406.48</v>
      </c>
      <c r="J14" s="29">
        <f t="shared" si="2"/>
        <v>41.035180330669668</v>
      </c>
      <c r="K14" s="3"/>
    </row>
    <row r="15" spans="1:14" ht="62.4" outlineLevel="5" x14ac:dyDescent="0.3">
      <c r="A15" s="12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6">
        <f t="shared" si="0"/>
        <v>715.01204000000007</v>
      </c>
      <c r="G15" s="9">
        <v>715012.04</v>
      </c>
      <c r="H15" s="34">
        <f t="shared" si="1"/>
        <v>293.40647999999999</v>
      </c>
      <c r="I15" s="9">
        <v>293406.48</v>
      </c>
      <c r="J15" s="29">
        <f t="shared" si="2"/>
        <v>41.035180330669668</v>
      </c>
      <c r="K15" s="3"/>
    </row>
    <row r="16" spans="1:14" ht="46.8" outlineLevel="2" x14ac:dyDescent="0.3">
      <c r="A16" s="12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6">
        <f t="shared" si="0"/>
        <v>2317.57071</v>
      </c>
      <c r="G16" s="9">
        <f>G17</f>
        <v>2317570.71</v>
      </c>
      <c r="H16" s="34">
        <f t="shared" si="1"/>
        <v>934.02791999999999</v>
      </c>
      <c r="I16" s="9">
        <f t="shared" ref="I16:I17" si="4">I17</f>
        <v>934027.92</v>
      </c>
      <c r="J16" s="29">
        <f t="shared" si="2"/>
        <v>40.302024700683241</v>
      </c>
      <c r="K16" s="3"/>
    </row>
    <row r="17" spans="1:11" ht="62.4" outlineLevel="3" x14ac:dyDescent="0.3">
      <c r="A17" s="12" t="s">
        <v>13</v>
      </c>
      <c r="B17" s="5" t="s">
        <v>5</v>
      </c>
      <c r="C17" s="5" t="s">
        <v>20</v>
      </c>
      <c r="D17" s="5" t="s">
        <v>14</v>
      </c>
      <c r="E17" s="5" t="s">
        <v>8</v>
      </c>
      <c r="F17" s="6">
        <f t="shared" si="0"/>
        <v>2317.57071</v>
      </c>
      <c r="G17" s="9">
        <f>G18</f>
        <v>2317570.71</v>
      </c>
      <c r="H17" s="34">
        <f t="shared" si="1"/>
        <v>934.02791999999999</v>
      </c>
      <c r="I17" s="9">
        <f t="shared" si="4"/>
        <v>934027.92</v>
      </c>
      <c r="J17" s="29">
        <f t="shared" si="2"/>
        <v>40.302024700683241</v>
      </c>
      <c r="K17" s="3"/>
    </row>
    <row r="18" spans="1:11" outlineLevel="4" x14ac:dyDescent="0.3">
      <c r="A18" s="12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6">
        <f t="shared" si="0"/>
        <v>2317.57071</v>
      </c>
      <c r="G18" s="9">
        <f>G19+G20+G21</f>
        <v>2317570.71</v>
      </c>
      <c r="H18" s="34">
        <f t="shared" si="1"/>
        <v>934.02791999999999</v>
      </c>
      <c r="I18" s="9">
        <f t="shared" ref="I18" si="5">I19+I20+I21</f>
        <v>934027.92</v>
      </c>
      <c r="J18" s="29">
        <f t="shared" si="2"/>
        <v>40.302024700683241</v>
      </c>
      <c r="K18" s="3"/>
    </row>
    <row r="19" spans="1:11" ht="62.4" outlineLevel="5" x14ac:dyDescent="0.3">
      <c r="A19" s="12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6">
        <f t="shared" si="0"/>
        <v>1702.6276200000002</v>
      </c>
      <c r="G19" s="9">
        <v>1702627.62</v>
      </c>
      <c r="H19" s="34">
        <f t="shared" si="1"/>
        <v>712.02665000000002</v>
      </c>
      <c r="I19" s="9">
        <v>712026.65</v>
      </c>
      <c r="J19" s="29">
        <f t="shared" si="2"/>
        <v>41.819282245638654</v>
      </c>
      <c r="K19" s="3"/>
    </row>
    <row r="20" spans="1:11" ht="31.2" outlineLevel="5" x14ac:dyDescent="0.3">
      <c r="A20" s="12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6">
        <f t="shared" si="0"/>
        <v>541.48109000000011</v>
      </c>
      <c r="G20" s="9">
        <f>446481.09+50000+45000</f>
        <v>541481.09000000008</v>
      </c>
      <c r="H20" s="34">
        <f t="shared" si="1"/>
        <v>185.65326999999999</v>
      </c>
      <c r="I20" s="9">
        <v>185653.27</v>
      </c>
      <c r="J20" s="29">
        <f t="shared" si="2"/>
        <v>34.286196402537335</v>
      </c>
      <c r="K20" s="3"/>
    </row>
    <row r="21" spans="1:11" outlineLevel="5" x14ac:dyDescent="0.3">
      <c r="A21" s="12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6">
        <f t="shared" si="0"/>
        <v>73.462000000000003</v>
      </c>
      <c r="G21" s="9">
        <v>73462</v>
      </c>
      <c r="H21" s="34">
        <f t="shared" si="1"/>
        <v>36.347999999999999</v>
      </c>
      <c r="I21" s="9">
        <v>36348</v>
      </c>
      <c r="J21" s="29">
        <f t="shared" si="2"/>
        <v>49.478642019003019</v>
      </c>
      <c r="K21" s="3"/>
    </row>
    <row r="22" spans="1:11" outlineLevel="5" x14ac:dyDescent="0.3">
      <c r="A22" s="46" t="s">
        <v>163</v>
      </c>
      <c r="B22" s="5">
        <v>981</v>
      </c>
      <c r="C22" s="22" t="s">
        <v>162</v>
      </c>
      <c r="D22" s="22" t="s">
        <v>165</v>
      </c>
      <c r="E22" s="22" t="s">
        <v>8</v>
      </c>
      <c r="F22" s="6">
        <f t="shared" si="0"/>
        <v>100.2</v>
      </c>
      <c r="G22" s="9">
        <f>G23</f>
        <v>100200</v>
      </c>
      <c r="H22" s="34">
        <f t="shared" si="1"/>
        <v>0</v>
      </c>
      <c r="I22" s="9">
        <f>I23</f>
        <v>0</v>
      </c>
      <c r="J22" s="29"/>
      <c r="K22" s="3"/>
    </row>
    <row r="23" spans="1:11" outlineLevel="5" x14ac:dyDescent="0.3">
      <c r="A23" s="46" t="s">
        <v>164</v>
      </c>
      <c r="B23" s="5">
        <v>981</v>
      </c>
      <c r="C23" s="22" t="s">
        <v>162</v>
      </c>
      <c r="D23" s="22" t="s">
        <v>165</v>
      </c>
      <c r="E23" s="22" t="s">
        <v>26</v>
      </c>
      <c r="F23" s="6">
        <f t="shared" si="0"/>
        <v>100.2</v>
      </c>
      <c r="G23" s="9">
        <v>100200</v>
      </c>
      <c r="H23" s="34">
        <f t="shared" si="1"/>
        <v>0</v>
      </c>
      <c r="I23" s="9">
        <v>0</v>
      </c>
      <c r="J23" s="29"/>
      <c r="K23" s="3"/>
    </row>
    <row r="24" spans="1:11" outlineLevel="2" x14ac:dyDescent="0.3">
      <c r="A24" s="12" t="s">
        <v>27</v>
      </c>
      <c r="B24" s="5" t="s">
        <v>5</v>
      </c>
      <c r="C24" s="5" t="s">
        <v>28</v>
      </c>
      <c r="D24" s="5" t="s">
        <v>7</v>
      </c>
      <c r="E24" s="5" t="s">
        <v>8</v>
      </c>
      <c r="F24" s="6">
        <f t="shared" si="0"/>
        <v>10</v>
      </c>
      <c r="G24" s="9">
        <f>G25</f>
        <v>10000</v>
      </c>
      <c r="H24" s="34">
        <f t="shared" si="1"/>
        <v>0</v>
      </c>
      <c r="I24" s="9">
        <v>0</v>
      </c>
      <c r="J24" s="29">
        <f t="shared" si="2"/>
        <v>0</v>
      </c>
      <c r="K24" s="3"/>
    </row>
    <row r="25" spans="1:11" ht="62.4" outlineLevel="3" x14ac:dyDescent="0.3">
      <c r="A25" s="12" t="s">
        <v>13</v>
      </c>
      <c r="B25" s="5" t="s">
        <v>5</v>
      </c>
      <c r="C25" s="5" t="s">
        <v>28</v>
      </c>
      <c r="D25" s="5" t="s">
        <v>14</v>
      </c>
      <c r="E25" s="5" t="s">
        <v>8</v>
      </c>
      <c r="F25" s="6">
        <f t="shared" si="0"/>
        <v>10</v>
      </c>
      <c r="G25" s="9">
        <f>G26</f>
        <v>10000</v>
      </c>
      <c r="H25" s="34">
        <f t="shared" si="1"/>
        <v>0</v>
      </c>
      <c r="I25" s="9">
        <f>I26</f>
        <v>0</v>
      </c>
      <c r="J25" s="29">
        <f t="shared" si="2"/>
        <v>0</v>
      </c>
      <c r="K25" s="3"/>
    </row>
    <row r="26" spans="1:11" outlineLevel="4" x14ac:dyDescent="0.3">
      <c r="A26" s="12" t="s">
        <v>29</v>
      </c>
      <c r="B26" s="5" t="s">
        <v>5</v>
      </c>
      <c r="C26" s="5" t="s">
        <v>28</v>
      </c>
      <c r="D26" s="5" t="s">
        <v>30</v>
      </c>
      <c r="E26" s="5" t="s">
        <v>8</v>
      </c>
      <c r="F26" s="6">
        <f t="shared" si="0"/>
        <v>10</v>
      </c>
      <c r="G26" s="9">
        <f>G27</f>
        <v>10000</v>
      </c>
      <c r="H26" s="34">
        <f t="shared" si="1"/>
        <v>0</v>
      </c>
      <c r="I26" s="9">
        <f t="shared" ref="I26" si="6">I27</f>
        <v>0</v>
      </c>
      <c r="J26" s="29">
        <f t="shared" si="2"/>
        <v>0</v>
      </c>
      <c r="K26" s="3"/>
    </row>
    <row r="27" spans="1:11" outlineLevel="5" x14ac:dyDescent="0.3">
      <c r="A27" s="12" t="s">
        <v>25</v>
      </c>
      <c r="B27" s="5" t="s">
        <v>5</v>
      </c>
      <c r="C27" s="5" t="s">
        <v>28</v>
      </c>
      <c r="D27" s="5" t="s">
        <v>30</v>
      </c>
      <c r="E27" s="5" t="s">
        <v>26</v>
      </c>
      <c r="F27" s="6">
        <f t="shared" si="0"/>
        <v>10</v>
      </c>
      <c r="G27" s="9">
        <v>10000</v>
      </c>
      <c r="H27" s="34">
        <f t="shared" si="1"/>
        <v>0</v>
      </c>
      <c r="I27" s="9">
        <v>0</v>
      </c>
      <c r="J27" s="29">
        <f t="shared" si="2"/>
        <v>0</v>
      </c>
      <c r="K27" s="3"/>
    </row>
    <row r="28" spans="1:11" outlineLevel="2" x14ac:dyDescent="0.3">
      <c r="A28" s="12" t="s">
        <v>31</v>
      </c>
      <c r="B28" s="5" t="s">
        <v>5</v>
      </c>
      <c r="C28" s="5" t="s">
        <v>32</v>
      </c>
      <c r="D28" s="5" t="s">
        <v>7</v>
      </c>
      <c r="E28" s="5" t="s">
        <v>8</v>
      </c>
      <c r="F28" s="6">
        <f t="shared" si="0"/>
        <v>1514.2146599999999</v>
      </c>
      <c r="G28" s="9">
        <f>G29+G39</f>
        <v>1514214.66</v>
      </c>
      <c r="H28" s="34">
        <f t="shared" si="1"/>
        <v>641.05283999999995</v>
      </c>
      <c r="I28" s="9">
        <f>I29+I35+I39</f>
        <v>641052.84</v>
      </c>
      <c r="J28" s="29">
        <f t="shared" si="2"/>
        <v>42.335664614421312</v>
      </c>
      <c r="K28" s="3"/>
    </row>
    <row r="29" spans="1:11" ht="62.4" outlineLevel="3" x14ac:dyDescent="0.3">
      <c r="A29" s="12" t="s">
        <v>13</v>
      </c>
      <c r="B29" s="5" t="s">
        <v>5</v>
      </c>
      <c r="C29" s="5" t="s">
        <v>32</v>
      </c>
      <c r="D29" s="5" t="s">
        <v>14</v>
      </c>
      <c r="E29" s="5" t="s">
        <v>8</v>
      </c>
      <c r="F29" s="6">
        <f t="shared" si="0"/>
        <v>1410.9566599999998</v>
      </c>
      <c r="G29" s="9">
        <f>G30+G35+G33</f>
        <v>1410956.66</v>
      </c>
      <c r="H29" s="34">
        <f t="shared" si="1"/>
        <v>579.27084000000002</v>
      </c>
      <c r="I29" s="9">
        <f>I30+I33</f>
        <v>579270.84</v>
      </c>
      <c r="J29" s="29">
        <f t="shared" si="2"/>
        <v>41.055183084078578</v>
      </c>
      <c r="K29" s="3"/>
    </row>
    <row r="30" spans="1:11" ht="31.2" outlineLevel="4" x14ac:dyDescent="0.3">
      <c r="A30" s="12" t="s">
        <v>33</v>
      </c>
      <c r="B30" s="5" t="s">
        <v>5</v>
      </c>
      <c r="C30" s="5" t="s">
        <v>32</v>
      </c>
      <c r="D30" s="5" t="s">
        <v>34</v>
      </c>
      <c r="E30" s="5" t="s">
        <v>8</v>
      </c>
      <c r="F30" s="6">
        <f t="shared" si="0"/>
        <v>1399.9566599999998</v>
      </c>
      <c r="G30" s="9">
        <f>G31+G32</f>
        <v>1399956.66</v>
      </c>
      <c r="H30" s="34">
        <f t="shared" si="1"/>
        <v>579.27084000000002</v>
      </c>
      <c r="I30" s="9">
        <f>I31+I32</f>
        <v>579270.84</v>
      </c>
      <c r="J30" s="29">
        <f t="shared" si="2"/>
        <v>41.377769508950372</v>
      </c>
      <c r="K30" s="3"/>
    </row>
    <row r="31" spans="1:11" ht="62.4" outlineLevel="5" x14ac:dyDescent="0.3">
      <c r="A31" s="12" t="s">
        <v>17</v>
      </c>
      <c r="B31" s="5" t="s">
        <v>5</v>
      </c>
      <c r="C31" s="5" t="s">
        <v>32</v>
      </c>
      <c r="D31" s="5" t="s">
        <v>34</v>
      </c>
      <c r="E31" s="5" t="s">
        <v>18</v>
      </c>
      <c r="F31" s="6">
        <f t="shared" si="0"/>
        <v>1231.9566599999998</v>
      </c>
      <c r="G31" s="9">
        <v>1231956.6599999999</v>
      </c>
      <c r="H31" s="34">
        <f t="shared" si="1"/>
        <v>439.27796999999998</v>
      </c>
      <c r="I31" s="9">
        <v>439277.97</v>
      </c>
      <c r="J31" s="29">
        <f t="shared" si="2"/>
        <v>35.656933743107494</v>
      </c>
      <c r="K31" s="3"/>
    </row>
    <row r="32" spans="1:11" ht="31.2" outlineLevel="5" x14ac:dyDescent="0.3">
      <c r="A32" s="12" t="s">
        <v>23</v>
      </c>
      <c r="B32" s="5" t="s">
        <v>5</v>
      </c>
      <c r="C32" s="5" t="s">
        <v>32</v>
      </c>
      <c r="D32" s="5" t="s">
        <v>34</v>
      </c>
      <c r="E32" s="5" t="s">
        <v>24</v>
      </c>
      <c r="F32" s="6">
        <f t="shared" si="0"/>
        <v>168</v>
      </c>
      <c r="G32" s="9">
        <v>168000</v>
      </c>
      <c r="H32" s="34">
        <f t="shared" si="1"/>
        <v>139.99286999999998</v>
      </c>
      <c r="I32" s="9">
        <v>139992.87</v>
      </c>
      <c r="J32" s="29">
        <f t="shared" si="2"/>
        <v>83.329089285714275</v>
      </c>
      <c r="K32" s="3"/>
    </row>
    <row r="33" spans="1:11" ht="31.2" outlineLevel="5" x14ac:dyDescent="0.3">
      <c r="A33" s="40" t="s">
        <v>156</v>
      </c>
      <c r="B33" s="5" t="s">
        <v>5</v>
      </c>
      <c r="C33" s="5" t="s">
        <v>32</v>
      </c>
      <c r="D33" s="5">
        <v>100016050</v>
      </c>
      <c r="E33" s="5" t="s">
        <v>8</v>
      </c>
      <c r="F33" s="6">
        <f t="shared" si="0"/>
        <v>1</v>
      </c>
      <c r="G33" s="9">
        <f>G34</f>
        <v>1000</v>
      </c>
      <c r="H33" s="34">
        <f t="shared" si="1"/>
        <v>0</v>
      </c>
      <c r="I33" s="9">
        <f>I34</f>
        <v>0</v>
      </c>
      <c r="J33" s="34">
        <f t="shared" si="2"/>
        <v>0</v>
      </c>
      <c r="K33" s="3"/>
    </row>
    <row r="34" spans="1:11" ht="31.2" outlineLevel="5" x14ac:dyDescent="0.3">
      <c r="A34" s="41" t="s">
        <v>157</v>
      </c>
      <c r="B34" s="5" t="s">
        <v>5</v>
      </c>
      <c r="C34" s="5" t="s">
        <v>32</v>
      </c>
      <c r="D34" s="5">
        <v>100016050</v>
      </c>
      <c r="E34" s="5">
        <v>200</v>
      </c>
      <c r="F34" s="6">
        <f t="shared" si="0"/>
        <v>1</v>
      </c>
      <c r="G34" s="9">
        <v>1000</v>
      </c>
      <c r="H34" s="34">
        <f t="shared" si="1"/>
        <v>0</v>
      </c>
      <c r="I34" s="9">
        <v>0</v>
      </c>
      <c r="J34" s="34">
        <f t="shared" si="2"/>
        <v>0</v>
      </c>
      <c r="K34" s="3"/>
    </row>
    <row r="35" spans="1:11" outlineLevel="4" x14ac:dyDescent="0.3">
      <c r="A35" s="12" t="s">
        <v>35</v>
      </c>
      <c r="B35" s="5" t="s">
        <v>5</v>
      </c>
      <c r="C35" s="5" t="s">
        <v>32</v>
      </c>
      <c r="D35" s="5" t="s">
        <v>36</v>
      </c>
      <c r="E35" s="5" t="s">
        <v>8</v>
      </c>
      <c r="F35" s="6">
        <f t="shared" si="0"/>
        <v>10</v>
      </c>
      <c r="G35" s="9">
        <f>G36</f>
        <v>10000</v>
      </c>
      <c r="H35" s="34">
        <f t="shared" si="1"/>
        <v>9.6720000000000006</v>
      </c>
      <c r="I35" s="9">
        <f>I36</f>
        <v>9672</v>
      </c>
      <c r="J35" s="29">
        <f t="shared" si="2"/>
        <v>96.72</v>
      </c>
      <c r="K35" s="3"/>
    </row>
    <row r="36" spans="1:11" outlineLevel="5" x14ac:dyDescent="0.3">
      <c r="A36" s="12" t="s">
        <v>25</v>
      </c>
      <c r="B36" s="5" t="s">
        <v>5</v>
      </c>
      <c r="C36" s="5" t="s">
        <v>32</v>
      </c>
      <c r="D36" s="5" t="s">
        <v>36</v>
      </c>
      <c r="E36" s="5" t="s">
        <v>26</v>
      </c>
      <c r="F36" s="6">
        <f t="shared" si="0"/>
        <v>10</v>
      </c>
      <c r="G36" s="9">
        <v>10000</v>
      </c>
      <c r="H36" s="34">
        <f t="shared" si="1"/>
        <v>9.6720000000000006</v>
      </c>
      <c r="I36" s="9">
        <v>9672</v>
      </c>
      <c r="J36" s="29">
        <f t="shared" si="2"/>
        <v>96.72</v>
      </c>
      <c r="K36" s="3"/>
    </row>
    <row r="37" spans="1:11" hidden="1" outlineLevel="4" x14ac:dyDescent="0.3">
      <c r="A37" s="12" t="s">
        <v>37</v>
      </c>
      <c r="B37" s="5" t="s">
        <v>5</v>
      </c>
      <c r="C37" s="5" t="s">
        <v>32</v>
      </c>
      <c r="D37" s="5" t="s">
        <v>38</v>
      </c>
      <c r="E37" s="5" t="s">
        <v>8</v>
      </c>
      <c r="F37" s="6">
        <f t="shared" si="0"/>
        <v>0</v>
      </c>
      <c r="G37" s="9">
        <v>0</v>
      </c>
      <c r="H37" s="34">
        <f t="shared" si="1"/>
        <v>0</v>
      </c>
      <c r="I37" s="9">
        <v>0</v>
      </c>
      <c r="J37" s="29" t="e">
        <f t="shared" si="2"/>
        <v>#DIV/0!</v>
      </c>
      <c r="K37" s="3"/>
    </row>
    <row r="38" spans="1:11" hidden="1" outlineLevel="5" x14ac:dyDescent="0.3">
      <c r="A38" s="12" t="s">
        <v>25</v>
      </c>
      <c r="B38" s="5" t="s">
        <v>5</v>
      </c>
      <c r="C38" s="5" t="s">
        <v>32</v>
      </c>
      <c r="D38" s="5" t="s">
        <v>38</v>
      </c>
      <c r="E38" s="5" t="s">
        <v>26</v>
      </c>
      <c r="F38" s="6">
        <f t="shared" si="0"/>
        <v>0</v>
      </c>
      <c r="G38" s="9">
        <v>0</v>
      </c>
      <c r="H38" s="34">
        <f t="shared" si="1"/>
        <v>0</v>
      </c>
      <c r="I38" s="9">
        <v>0</v>
      </c>
      <c r="J38" s="29" t="e">
        <f t="shared" si="2"/>
        <v>#DIV/0!</v>
      </c>
      <c r="K38" s="3"/>
    </row>
    <row r="39" spans="1:11" ht="31.2" outlineLevel="3" collapsed="1" x14ac:dyDescent="0.3">
      <c r="A39" s="12" t="s">
        <v>39</v>
      </c>
      <c r="B39" s="5" t="s">
        <v>5</v>
      </c>
      <c r="C39" s="5" t="s">
        <v>32</v>
      </c>
      <c r="D39" s="5" t="s">
        <v>40</v>
      </c>
      <c r="E39" s="5" t="s">
        <v>8</v>
      </c>
      <c r="F39" s="6">
        <f t="shared" si="0"/>
        <v>103.258</v>
      </c>
      <c r="G39" s="9">
        <f>G40</f>
        <v>103258</v>
      </c>
      <c r="H39" s="34">
        <f t="shared" si="1"/>
        <v>52.11</v>
      </c>
      <c r="I39" s="9">
        <f>I40</f>
        <v>52110</v>
      </c>
      <c r="J39" s="29">
        <f t="shared" si="2"/>
        <v>50.465823471304894</v>
      </c>
      <c r="K39" s="3"/>
    </row>
    <row r="40" spans="1:11" ht="31.2" outlineLevel="4" x14ac:dyDescent="0.3">
      <c r="A40" s="12" t="s">
        <v>41</v>
      </c>
      <c r="B40" s="5" t="s">
        <v>5</v>
      </c>
      <c r="C40" s="5" t="s">
        <v>32</v>
      </c>
      <c r="D40" s="5" t="s">
        <v>42</v>
      </c>
      <c r="E40" s="5" t="s">
        <v>8</v>
      </c>
      <c r="F40" s="6">
        <f t="shared" si="0"/>
        <v>103.258</v>
      </c>
      <c r="G40" s="9">
        <f>G41</f>
        <v>103258</v>
      </c>
      <c r="H40" s="34">
        <f t="shared" si="1"/>
        <v>52.11</v>
      </c>
      <c r="I40" s="9">
        <f>I41</f>
        <v>52110</v>
      </c>
      <c r="J40" s="29">
        <f t="shared" si="2"/>
        <v>50.465823471304894</v>
      </c>
      <c r="K40" s="3"/>
    </row>
    <row r="41" spans="1:11" outlineLevel="5" x14ac:dyDescent="0.3">
      <c r="A41" s="12" t="s">
        <v>25</v>
      </c>
      <c r="B41" s="5" t="s">
        <v>5</v>
      </c>
      <c r="C41" s="5" t="s">
        <v>32</v>
      </c>
      <c r="D41" s="5" t="s">
        <v>42</v>
      </c>
      <c r="E41" s="5" t="s">
        <v>26</v>
      </c>
      <c r="F41" s="6">
        <f t="shared" si="0"/>
        <v>103.258</v>
      </c>
      <c r="G41" s="9">
        <f>56258+47000</f>
        <v>103258</v>
      </c>
      <c r="H41" s="34">
        <f t="shared" si="1"/>
        <v>52.11</v>
      </c>
      <c r="I41" s="9">
        <v>52110</v>
      </c>
      <c r="J41" s="29">
        <f t="shared" si="2"/>
        <v>50.465823471304894</v>
      </c>
      <c r="K41" s="3"/>
    </row>
    <row r="42" spans="1:11" outlineLevel="1" x14ac:dyDescent="0.3">
      <c r="A42" s="15" t="s">
        <v>43</v>
      </c>
      <c r="B42" s="7" t="s">
        <v>5</v>
      </c>
      <c r="C42" s="7" t="s">
        <v>44</v>
      </c>
      <c r="D42" s="7" t="s">
        <v>7</v>
      </c>
      <c r="E42" s="7" t="s">
        <v>8</v>
      </c>
      <c r="F42" s="8">
        <f t="shared" si="0"/>
        <v>266.7</v>
      </c>
      <c r="G42" s="9">
        <f>G43</f>
        <v>266700</v>
      </c>
      <c r="H42" s="34">
        <f t="shared" si="1"/>
        <v>107.86086999999999</v>
      </c>
      <c r="I42" s="9">
        <f t="shared" ref="I42:I44" si="7">I43</f>
        <v>107860.87</v>
      </c>
      <c r="J42" s="29">
        <f t="shared" si="2"/>
        <v>40.44277090363704</v>
      </c>
      <c r="K42" s="3"/>
    </row>
    <row r="43" spans="1:11" outlineLevel="2" x14ac:dyDescent="0.3">
      <c r="A43" s="12" t="s">
        <v>45</v>
      </c>
      <c r="B43" s="5" t="s">
        <v>5</v>
      </c>
      <c r="C43" s="5" t="s">
        <v>46</v>
      </c>
      <c r="D43" s="5" t="s">
        <v>7</v>
      </c>
      <c r="E43" s="5" t="s">
        <v>8</v>
      </c>
      <c r="F43" s="6">
        <f t="shared" si="0"/>
        <v>266.7</v>
      </c>
      <c r="G43" s="9">
        <f>G44</f>
        <v>266700</v>
      </c>
      <c r="H43" s="34">
        <f t="shared" si="1"/>
        <v>107.86086999999999</v>
      </c>
      <c r="I43" s="9">
        <f t="shared" si="7"/>
        <v>107860.87</v>
      </c>
      <c r="J43" s="29">
        <f t="shared" si="2"/>
        <v>40.44277090363704</v>
      </c>
      <c r="K43" s="3"/>
    </row>
    <row r="44" spans="1:11" ht="62.4" outlineLevel="3" x14ac:dyDescent="0.3">
      <c r="A44" s="12" t="s">
        <v>13</v>
      </c>
      <c r="B44" s="5" t="s">
        <v>5</v>
      </c>
      <c r="C44" s="5" t="s">
        <v>46</v>
      </c>
      <c r="D44" s="5" t="s">
        <v>14</v>
      </c>
      <c r="E44" s="5" t="s">
        <v>8</v>
      </c>
      <c r="F44" s="6">
        <f t="shared" si="0"/>
        <v>266.7</v>
      </c>
      <c r="G44" s="9">
        <f>G45</f>
        <v>266700</v>
      </c>
      <c r="H44" s="34">
        <f t="shared" si="1"/>
        <v>107.86086999999999</v>
      </c>
      <c r="I44" s="9">
        <f t="shared" si="7"/>
        <v>107860.87</v>
      </c>
      <c r="J44" s="29">
        <f t="shared" si="2"/>
        <v>40.44277090363704</v>
      </c>
      <c r="K44" s="3"/>
    </row>
    <row r="45" spans="1:11" ht="31.2" outlineLevel="4" x14ac:dyDescent="0.3">
      <c r="A45" s="12" t="s">
        <v>47</v>
      </c>
      <c r="B45" s="5" t="s">
        <v>5</v>
      </c>
      <c r="C45" s="5" t="s">
        <v>46</v>
      </c>
      <c r="D45" s="5" t="s">
        <v>48</v>
      </c>
      <c r="E45" s="5" t="s">
        <v>8</v>
      </c>
      <c r="F45" s="6">
        <f t="shared" si="0"/>
        <v>266.7</v>
      </c>
      <c r="G45" s="9">
        <f>G46+G47</f>
        <v>266700</v>
      </c>
      <c r="H45" s="34">
        <f t="shared" si="1"/>
        <v>107.86086999999999</v>
      </c>
      <c r="I45" s="9">
        <f>I46</f>
        <v>107860.87</v>
      </c>
      <c r="J45" s="29">
        <f t="shared" si="2"/>
        <v>40.44277090363704</v>
      </c>
      <c r="K45" s="3"/>
    </row>
    <row r="46" spans="1:11" ht="62.4" outlineLevel="5" x14ac:dyDescent="0.3">
      <c r="A46" s="12" t="s">
        <v>17</v>
      </c>
      <c r="B46" s="5" t="s">
        <v>5</v>
      </c>
      <c r="C46" s="5" t="s">
        <v>46</v>
      </c>
      <c r="D46" s="5" t="s">
        <v>48</v>
      </c>
      <c r="E46" s="5" t="s">
        <v>18</v>
      </c>
      <c r="F46" s="6">
        <f t="shared" si="0"/>
        <v>265.26049</v>
      </c>
      <c r="G46" s="9">
        <v>265260.49</v>
      </c>
      <c r="H46" s="34">
        <f t="shared" si="1"/>
        <v>107.86086999999999</v>
      </c>
      <c r="I46" s="9">
        <v>107860.87</v>
      </c>
      <c r="J46" s="29">
        <f t="shared" si="2"/>
        <v>40.662244874839821</v>
      </c>
      <c r="K46" s="3"/>
    </row>
    <row r="47" spans="1:11" ht="31.2" outlineLevel="5" x14ac:dyDescent="0.3">
      <c r="A47" s="12" t="s">
        <v>23</v>
      </c>
      <c r="B47" s="5" t="s">
        <v>5</v>
      </c>
      <c r="C47" s="5" t="s">
        <v>46</v>
      </c>
      <c r="D47" s="5" t="s">
        <v>48</v>
      </c>
      <c r="E47" s="5" t="s">
        <v>24</v>
      </c>
      <c r="F47" s="6">
        <f t="shared" si="0"/>
        <v>1.4395100000000001</v>
      </c>
      <c r="G47" s="9">
        <v>1439.51</v>
      </c>
      <c r="H47" s="34">
        <f t="shared" si="1"/>
        <v>0</v>
      </c>
      <c r="I47" s="9"/>
      <c r="J47" s="29">
        <f t="shared" si="2"/>
        <v>0</v>
      </c>
      <c r="K47" s="3"/>
    </row>
    <row r="48" spans="1:11" ht="31.2" outlineLevel="1" x14ac:dyDescent="0.3">
      <c r="A48" s="15" t="s">
        <v>49</v>
      </c>
      <c r="B48" s="7" t="s">
        <v>5</v>
      </c>
      <c r="C48" s="7" t="s">
        <v>50</v>
      </c>
      <c r="D48" s="7" t="s">
        <v>7</v>
      </c>
      <c r="E48" s="7" t="s">
        <v>8</v>
      </c>
      <c r="F48" s="8">
        <f t="shared" si="0"/>
        <v>17.600000000000001</v>
      </c>
      <c r="G48" s="9">
        <f>G49</f>
        <v>17600</v>
      </c>
      <c r="H48" s="34">
        <f t="shared" si="1"/>
        <v>0</v>
      </c>
      <c r="I48" s="9">
        <f t="shared" ref="I48:I51" si="8">I49</f>
        <v>0</v>
      </c>
      <c r="J48" s="29">
        <f t="shared" si="2"/>
        <v>0</v>
      </c>
      <c r="K48" s="3"/>
    </row>
    <row r="49" spans="1:11" outlineLevel="2" x14ac:dyDescent="0.3">
      <c r="A49" s="12" t="s">
        <v>51</v>
      </c>
      <c r="B49" s="5" t="s">
        <v>5</v>
      </c>
      <c r="C49" s="5" t="s">
        <v>52</v>
      </c>
      <c r="D49" s="5" t="s">
        <v>7</v>
      </c>
      <c r="E49" s="5" t="s">
        <v>8</v>
      </c>
      <c r="F49" s="6">
        <f t="shared" si="0"/>
        <v>17.600000000000001</v>
      </c>
      <c r="G49" s="9">
        <f>G50</f>
        <v>17600</v>
      </c>
      <c r="H49" s="34">
        <f t="shared" si="1"/>
        <v>0</v>
      </c>
      <c r="I49" s="9">
        <f t="shared" si="8"/>
        <v>0</v>
      </c>
      <c r="J49" s="29">
        <f t="shared" si="2"/>
        <v>0</v>
      </c>
      <c r="K49" s="3"/>
    </row>
    <row r="50" spans="1:11" ht="46.8" outlineLevel="3" x14ac:dyDescent="0.3">
      <c r="A50" s="12" t="s">
        <v>53</v>
      </c>
      <c r="B50" s="5" t="s">
        <v>5</v>
      </c>
      <c r="C50" s="5" t="s">
        <v>52</v>
      </c>
      <c r="D50" s="5" t="s">
        <v>54</v>
      </c>
      <c r="E50" s="5" t="s">
        <v>8</v>
      </c>
      <c r="F50" s="6">
        <f t="shared" si="0"/>
        <v>17.600000000000001</v>
      </c>
      <c r="G50" s="9">
        <f>G51</f>
        <v>17600</v>
      </c>
      <c r="H50" s="34">
        <f t="shared" si="1"/>
        <v>0</v>
      </c>
      <c r="I50" s="9">
        <f t="shared" si="8"/>
        <v>0</v>
      </c>
      <c r="J50" s="29">
        <f t="shared" si="2"/>
        <v>0</v>
      </c>
      <c r="K50" s="3"/>
    </row>
    <row r="51" spans="1:11" ht="31.2" outlineLevel="4" x14ac:dyDescent="0.3">
      <c r="A51" s="12" t="s">
        <v>55</v>
      </c>
      <c r="B51" s="5" t="s">
        <v>5</v>
      </c>
      <c r="C51" s="5" t="s">
        <v>52</v>
      </c>
      <c r="D51" s="5" t="s">
        <v>56</v>
      </c>
      <c r="E51" s="5" t="s">
        <v>8</v>
      </c>
      <c r="F51" s="6">
        <f t="shared" si="0"/>
        <v>17.600000000000001</v>
      </c>
      <c r="G51" s="9">
        <f>G52</f>
        <v>17600</v>
      </c>
      <c r="H51" s="34">
        <f t="shared" si="1"/>
        <v>0</v>
      </c>
      <c r="I51" s="9">
        <f t="shared" si="8"/>
        <v>0</v>
      </c>
      <c r="J51" s="29">
        <f t="shared" si="2"/>
        <v>0</v>
      </c>
      <c r="K51" s="3"/>
    </row>
    <row r="52" spans="1:11" ht="31.2" outlineLevel="5" x14ac:dyDescent="0.3">
      <c r="A52" s="12" t="s">
        <v>23</v>
      </c>
      <c r="B52" s="5" t="s">
        <v>5</v>
      </c>
      <c r="C52" s="5" t="s">
        <v>52</v>
      </c>
      <c r="D52" s="5" t="s">
        <v>56</v>
      </c>
      <c r="E52" s="5" t="s">
        <v>24</v>
      </c>
      <c r="F52" s="6">
        <f t="shared" si="0"/>
        <v>17.600000000000001</v>
      </c>
      <c r="G52" s="9">
        <v>17600</v>
      </c>
      <c r="H52" s="34">
        <f t="shared" si="1"/>
        <v>0</v>
      </c>
      <c r="I52" s="9">
        <v>0</v>
      </c>
      <c r="J52" s="29">
        <f t="shared" si="2"/>
        <v>0</v>
      </c>
      <c r="K52" s="3"/>
    </row>
    <row r="53" spans="1:11" outlineLevel="1" x14ac:dyDescent="0.3">
      <c r="A53" s="15" t="s">
        <v>57</v>
      </c>
      <c r="B53" s="7" t="s">
        <v>5</v>
      </c>
      <c r="C53" s="7" t="s">
        <v>58</v>
      </c>
      <c r="D53" s="7" t="s">
        <v>7</v>
      </c>
      <c r="E53" s="7" t="s">
        <v>8</v>
      </c>
      <c r="F53" s="8">
        <f t="shared" si="0"/>
        <v>10388.148999999999</v>
      </c>
      <c r="G53" s="9">
        <f>G54+G64</f>
        <v>10388149</v>
      </c>
      <c r="H53" s="34">
        <f t="shared" si="1"/>
        <v>2469.4849900000004</v>
      </c>
      <c r="I53" s="9">
        <f t="shared" ref="I53" si="9">I54+I64</f>
        <v>2469484.9900000002</v>
      </c>
      <c r="J53" s="29">
        <f t="shared" si="2"/>
        <v>23.772136787795407</v>
      </c>
      <c r="K53" s="3"/>
    </row>
    <row r="54" spans="1:11" hidden="1" outlineLevel="2" x14ac:dyDescent="0.3">
      <c r="A54" s="12" t="s">
        <v>59</v>
      </c>
      <c r="B54" s="5" t="s">
        <v>5</v>
      </c>
      <c r="C54" s="5" t="s">
        <v>60</v>
      </c>
      <c r="D54" s="5" t="s">
        <v>7</v>
      </c>
      <c r="E54" s="5" t="s">
        <v>8</v>
      </c>
      <c r="F54" s="6">
        <f t="shared" si="0"/>
        <v>0</v>
      </c>
      <c r="G54" s="9">
        <f>G55</f>
        <v>0</v>
      </c>
      <c r="H54" s="34">
        <f t="shared" si="1"/>
        <v>0</v>
      </c>
      <c r="I54" s="9">
        <f t="shared" ref="I54:I56" si="10">I55</f>
        <v>0</v>
      </c>
      <c r="J54" s="29" t="e">
        <f t="shared" si="2"/>
        <v>#DIV/0!</v>
      </c>
      <c r="K54" s="3"/>
    </row>
    <row r="55" spans="1:11" ht="46.8" hidden="1" outlineLevel="3" x14ac:dyDescent="0.3">
      <c r="A55" s="12" t="s">
        <v>61</v>
      </c>
      <c r="B55" s="5" t="s">
        <v>5</v>
      </c>
      <c r="C55" s="5" t="s">
        <v>60</v>
      </c>
      <c r="D55" s="5" t="s">
        <v>62</v>
      </c>
      <c r="E55" s="5" t="s">
        <v>8</v>
      </c>
      <c r="F55" s="6">
        <f t="shared" si="0"/>
        <v>0</v>
      </c>
      <c r="G55" s="9">
        <f>G56</f>
        <v>0</v>
      </c>
      <c r="H55" s="34">
        <f t="shared" si="1"/>
        <v>0</v>
      </c>
      <c r="I55" s="9">
        <f t="shared" si="10"/>
        <v>0</v>
      </c>
      <c r="J55" s="29" t="e">
        <f t="shared" si="2"/>
        <v>#DIV/0!</v>
      </c>
      <c r="K55" s="3"/>
    </row>
    <row r="56" spans="1:11" ht="46.8" hidden="1" outlineLevel="4" x14ac:dyDescent="0.3">
      <c r="A56" s="12" t="s">
        <v>63</v>
      </c>
      <c r="B56" s="5" t="s">
        <v>5</v>
      </c>
      <c r="C56" s="5" t="s">
        <v>60</v>
      </c>
      <c r="D56" s="5" t="s">
        <v>64</v>
      </c>
      <c r="E56" s="5" t="s">
        <v>8</v>
      </c>
      <c r="F56" s="6">
        <f t="shared" si="0"/>
        <v>0</v>
      </c>
      <c r="G56" s="9">
        <f>G57</f>
        <v>0</v>
      </c>
      <c r="H56" s="34">
        <f t="shared" si="1"/>
        <v>0</v>
      </c>
      <c r="I56" s="9">
        <f t="shared" si="10"/>
        <v>0</v>
      </c>
      <c r="J56" s="29" t="e">
        <f t="shared" si="2"/>
        <v>#DIV/0!</v>
      </c>
      <c r="K56" s="3"/>
    </row>
    <row r="57" spans="1:11" ht="31.2" hidden="1" outlineLevel="5" x14ac:dyDescent="0.3">
      <c r="A57" s="12" t="s">
        <v>23</v>
      </c>
      <c r="B57" s="5" t="s">
        <v>5</v>
      </c>
      <c r="C57" s="5" t="s">
        <v>60</v>
      </c>
      <c r="D57" s="5" t="s">
        <v>64</v>
      </c>
      <c r="E57" s="5" t="s">
        <v>24</v>
      </c>
      <c r="F57" s="6">
        <f t="shared" si="0"/>
        <v>0</v>
      </c>
      <c r="G57" s="9">
        <v>0</v>
      </c>
      <c r="H57" s="34">
        <f t="shared" si="1"/>
        <v>0</v>
      </c>
      <c r="I57" s="9">
        <v>0</v>
      </c>
      <c r="J57" s="29" t="e">
        <f t="shared" si="2"/>
        <v>#DIV/0!</v>
      </c>
      <c r="K57" s="3"/>
    </row>
    <row r="58" spans="1:11" ht="46.8" hidden="1" outlineLevel="4" x14ac:dyDescent="0.3">
      <c r="A58" s="12" t="s">
        <v>63</v>
      </c>
      <c r="B58" s="5" t="s">
        <v>5</v>
      </c>
      <c r="C58" s="5" t="s">
        <v>60</v>
      </c>
      <c r="D58" s="5" t="s">
        <v>64</v>
      </c>
      <c r="E58" s="5" t="s">
        <v>8</v>
      </c>
      <c r="F58" s="6">
        <f t="shared" si="0"/>
        <v>0</v>
      </c>
      <c r="G58" s="9">
        <v>0</v>
      </c>
      <c r="H58" s="34">
        <f t="shared" si="1"/>
        <v>0</v>
      </c>
      <c r="I58" s="9">
        <v>0</v>
      </c>
      <c r="J58" s="29" t="e">
        <f t="shared" si="2"/>
        <v>#DIV/0!</v>
      </c>
      <c r="K58" s="3"/>
    </row>
    <row r="59" spans="1:11" ht="31.2" hidden="1" outlineLevel="5" x14ac:dyDescent="0.3">
      <c r="A59" s="12" t="s">
        <v>23</v>
      </c>
      <c r="B59" s="5" t="s">
        <v>5</v>
      </c>
      <c r="C59" s="5" t="s">
        <v>60</v>
      </c>
      <c r="D59" s="5" t="s">
        <v>64</v>
      </c>
      <c r="E59" s="5" t="s">
        <v>24</v>
      </c>
      <c r="F59" s="6">
        <f t="shared" si="0"/>
        <v>0</v>
      </c>
      <c r="G59" s="9">
        <v>0</v>
      </c>
      <c r="H59" s="34">
        <f t="shared" si="1"/>
        <v>0</v>
      </c>
      <c r="I59" s="9">
        <v>0</v>
      </c>
      <c r="J59" s="29" t="e">
        <f t="shared" si="2"/>
        <v>#DIV/0!</v>
      </c>
      <c r="K59" s="3"/>
    </row>
    <row r="60" spans="1:11" hidden="1" outlineLevel="4" x14ac:dyDescent="0.3">
      <c r="A60" s="12" t="s">
        <v>65</v>
      </c>
      <c r="B60" s="5" t="s">
        <v>5</v>
      </c>
      <c r="C60" s="5" t="s">
        <v>60</v>
      </c>
      <c r="D60" s="5" t="s">
        <v>66</v>
      </c>
      <c r="E60" s="5" t="s">
        <v>8</v>
      </c>
      <c r="F60" s="6">
        <f t="shared" si="0"/>
        <v>0</v>
      </c>
      <c r="G60" s="9">
        <v>0</v>
      </c>
      <c r="H60" s="34">
        <f t="shared" si="1"/>
        <v>0</v>
      </c>
      <c r="I60" s="9">
        <v>0</v>
      </c>
      <c r="J60" s="29" t="e">
        <f t="shared" si="2"/>
        <v>#DIV/0!</v>
      </c>
      <c r="K60" s="3"/>
    </row>
    <row r="61" spans="1:11" ht="31.2" hidden="1" outlineLevel="5" x14ac:dyDescent="0.3">
      <c r="A61" s="12" t="s">
        <v>23</v>
      </c>
      <c r="B61" s="5" t="s">
        <v>5</v>
      </c>
      <c r="C61" s="5" t="s">
        <v>60</v>
      </c>
      <c r="D61" s="5" t="s">
        <v>66</v>
      </c>
      <c r="E61" s="5" t="s">
        <v>24</v>
      </c>
      <c r="F61" s="6">
        <f t="shared" si="0"/>
        <v>0</v>
      </c>
      <c r="G61" s="9">
        <v>0</v>
      </c>
      <c r="H61" s="34">
        <f t="shared" si="1"/>
        <v>0</v>
      </c>
      <c r="I61" s="9">
        <v>0</v>
      </c>
      <c r="J61" s="29" t="e">
        <f t="shared" si="2"/>
        <v>#DIV/0!</v>
      </c>
      <c r="K61" s="3"/>
    </row>
    <row r="62" spans="1:11" ht="31.2" hidden="1" outlineLevel="4" x14ac:dyDescent="0.3">
      <c r="A62" s="12" t="s">
        <v>67</v>
      </c>
      <c r="B62" s="5" t="s">
        <v>5</v>
      </c>
      <c r="C62" s="5" t="s">
        <v>60</v>
      </c>
      <c r="D62" s="5" t="s">
        <v>68</v>
      </c>
      <c r="E62" s="5" t="s">
        <v>8</v>
      </c>
      <c r="F62" s="6">
        <f t="shared" si="0"/>
        <v>0</v>
      </c>
      <c r="G62" s="9">
        <v>0</v>
      </c>
      <c r="H62" s="34">
        <f t="shared" si="1"/>
        <v>0</v>
      </c>
      <c r="I62" s="9">
        <v>0</v>
      </c>
      <c r="J62" s="29" t="e">
        <f t="shared" si="2"/>
        <v>#DIV/0!</v>
      </c>
      <c r="K62" s="3"/>
    </row>
    <row r="63" spans="1:11" ht="31.2" hidden="1" outlineLevel="5" x14ac:dyDescent="0.3">
      <c r="A63" s="12" t="s">
        <v>23</v>
      </c>
      <c r="B63" s="5" t="s">
        <v>5</v>
      </c>
      <c r="C63" s="5" t="s">
        <v>60</v>
      </c>
      <c r="D63" s="5" t="s">
        <v>68</v>
      </c>
      <c r="E63" s="5" t="s">
        <v>24</v>
      </c>
      <c r="F63" s="6">
        <f t="shared" si="0"/>
        <v>0</v>
      </c>
      <c r="G63" s="9">
        <v>0</v>
      </c>
      <c r="H63" s="34">
        <f t="shared" si="1"/>
        <v>0</v>
      </c>
      <c r="I63" s="9">
        <v>0</v>
      </c>
      <c r="J63" s="29" t="e">
        <f t="shared" si="2"/>
        <v>#DIV/0!</v>
      </c>
      <c r="K63" s="3"/>
    </row>
    <row r="64" spans="1:11" outlineLevel="2" collapsed="1" x14ac:dyDescent="0.3">
      <c r="A64" s="12" t="s">
        <v>69</v>
      </c>
      <c r="B64" s="5" t="s">
        <v>5</v>
      </c>
      <c r="C64" s="5" t="s">
        <v>70</v>
      </c>
      <c r="D64" s="5" t="s">
        <v>7</v>
      </c>
      <c r="E64" s="5" t="s">
        <v>8</v>
      </c>
      <c r="F64" s="6">
        <f t="shared" si="0"/>
        <v>10388.148999999999</v>
      </c>
      <c r="G64" s="9">
        <f>G65</f>
        <v>10388149</v>
      </c>
      <c r="H64" s="34">
        <f t="shared" si="1"/>
        <v>2469.4849900000004</v>
      </c>
      <c r="I64" s="9">
        <f t="shared" ref="I64" si="11">I65</f>
        <v>2469484.9900000002</v>
      </c>
      <c r="J64" s="29">
        <f t="shared" si="2"/>
        <v>23.772136787795407</v>
      </c>
      <c r="K64" s="3"/>
    </row>
    <row r="65" spans="1:11" ht="62.4" outlineLevel="3" x14ac:dyDescent="0.3">
      <c r="A65" s="12" t="s">
        <v>142</v>
      </c>
      <c r="B65" s="5" t="s">
        <v>5</v>
      </c>
      <c r="C65" s="5" t="s">
        <v>70</v>
      </c>
      <c r="D65" s="5" t="s">
        <v>71</v>
      </c>
      <c r="E65" s="5" t="s">
        <v>8</v>
      </c>
      <c r="F65" s="6">
        <f t="shared" si="0"/>
        <v>10388.148999999999</v>
      </c>
      <c r="G65" s="9">
        <f>G66+G68+G70+G74+G72</f>
        <v>10388149</v>
      </c>
      <c r="H65" s="34">
        <f t="shared" si="1"/>
        <v>2469.4849900000004</v>
      </c>
      <c r="I65" s="9">
        <f>I66+I68+I70+I74+I72</f>
        <v>2469484.9900000002</v>
      </c>
      <c r="J65" s="29">
        <f t="shared" si="2"/>
        <v>23.772136787795407</v>
      </c>
      <c r="K65" s="3"/>
    </row>
    <row r="66" spans="1:11" ht="31.2" outlineLevel="4" x14ac:dyDescent="0.3">
      <c r="A66" s="12" t="s">
        <v>72</v>
      </c>
      <c r="B66" s="5" t="s">
        <v>5</v>
      </c>
      <c r="C66" s="5" t="s">
        <v>70</v>
      </c>
      <c r="D66" s="5" t="s">
        <v>73</v>
      </c>
      <c r="E66" s="5" t="s">
        <v>8</v>
      </c>
      <c r="F66" s="6">
        <f t="shared" si="0"/>
        <v>898.22699999999998</v>
      </c>
      <c r="G66" s="9">
        <f>G67</f>
        <v>898227</v>
      </c>
      <c r="H66" s="34">
        <f t="shared" si="1"/>
        <v>586.63608999999997</v>
      </c>
      <c r="I66" s="9">
        <f t="shared" ref="I66" si="12">I67</f>
        <v>586636.09</v>
      </c>
      <c r="J66" s="29">
        <f t="shared" si="2"/>
        <v>65.310449363022926</v>
      </c>
      <c r="K66" s="3"/>
    </row>
    <row r="67" spans="1:11" ht="31.2" outlineLevel="5" x14ac:dyDescent="0.3">
      <c r="A67" s="12" t="s">
        <v>23</v>
      </c>
      <c r="B67" s="5" t="s">
        <v>5</v>
      </c>
      <c r="C67" s="5" t="s">
        <v>70</v>
      </c>
      <c r="D67" s="5" t="s">
        <v>73</v>
      </c>
      <c r="E67" s="5" t="s">
        <v>24</v>
      </c>
      <c r="F67" s="6">
        <f t="shared" si="0"/>
        <v>898.22699999999998</v>
      </c>
      <c r="G67" s="9">
        <f>742627+155600</f>
        <v>898227</v>
      </c>
      <c r="H67" s="34">
        <f t="shared" si="1"/>
        <v>586.63608999999997</v>
      </c>
      <c r="I67" s="9">
        <v>586636.09</v>
      </c>
      <c r="J67" s="29">
        <f t="shared" si="2"/>
        <v>65.310449363022926</v>
      </c>
      <c r="K67" s="3"/>
    </row>
    <row r="68" spans="1:11" ht="31.2" outlineLevel="4" x14ac:dyDescent="0.3">
      <c r="A68" s="12" t="s">
        <v>140</v>
      </c>
      <c r="B68" s="5" t="s">
        <v>5</v>
      </c>
      <c r="C68" s="5" t="s">
        <v>70</v>
      </c>
      <c r="D68" s="5">
        <v>1100015173</v>
      </c>
      <c r="E68" s="5" t="s">
        <v>8</v>
      </c>
      <c r="F68" s="6">
        <f t="shared" si="0"/>
        <v>1382.8489999999999</v>
      </c>
      <c r="G68" s="9">
        <f>G69</f>
        <v>1382849</v>
      </c>
      <c r="H68" s="34">
        <f t="shared" si="1"/>
        <v>1382.8489299999999</v>
      </c>
      <c r="I68" s="9">
        <f>I69</f>
        <v>1382848.93</v>
      </c>
      <c r="J68" s="29">
        <f t="shared" si="2"/>
        <v>99.999994937986713</v>
      </c>
      <c r="K68" s="3"/>
    </row>
    <row r="69" spans="1:11" ht="31.2" outlineLevel="5" x14ac:dyDescent="0.3">
      <c r="A69" s="12" t="s">
        <v>23</v>
      </c>
      <c r="B69" s="5" t="s">
        <v>5</v>
      </c>
      <c r="C69" s="5" t="s">
        <v>70</v>
      </c>
      <c r="D69" s="5">
        <v>1100015175</v>
      </c>
      <c r="E69" s="5" t="s">
        <v>24</v>
      </c>
      <c r="F69" s="6">
        <f t="shared" si="0"/>
        <v>1382.8489999999999</v>
      </c>
      <c r="G69" s="9">
        <v>1382849</v>
      </c>
      <c r="H69" s="34">
        <f t="shared" si="1"/>
        <v>1382.8489299999999</v>
      </c>
      <c r="I69" s="9">
        <v>1382848.93</v>
      </c>
      <c r="J69" s="29">
        <f t="shared" si="2"/>
        <v>99.999994937986713</v>
      </c>
      <c r="K69" s="3"/>
    </row>
    <row r="70" spans="1:11" ht="31.2" outlineLevel="4" x14ac:dyDescent="0.3">
      <c r="A70" s="12" t="s">
        <v>74</v>
      </c>
      <c r="B70" s="5" t="s">
        <v>5</v>
      </c>
      <c r="C70" s="5" t="s">
        <v>70</v>
      </c>
      <c r="D70" s="5">
        <f>D71</f>
        <v>1100015550</v>
      </c>
      <c r="E70" s="5" t="s">
        <v>8</v>
      </c>
      <c r="F70" s="6">
        <f t="shared" si="0"/>
        <v>7531</v>
      </c>
      <c r="G70" s="9">
        <f>G71</f>
        <v>7531000</v>
      </c>
      <c r="H70" s="34">
        <f t="shared" si="1"/>
        <v>0</v>
      </c>
      <c r="I70" s="9">
        <f t="shared" ref="I70" si="13">I71</f>
        <v>0</v>
      </c>
      <c r="J70" s="29">
        <f t="shared" si="2"/>
        <v>0</v>
      </c>
      <c r="K70" s="3"/>
    </row>
    <row r="71" spans="1:11" ht="31.2" outlineLevel="5" x14ac:dyDescent="0.3">
      <c r="A71" s="12" t="s">
        <v>23</v>
      </c>
      <c r="B71" s="5" t="s">
        <v>5</v>
      </c>
      <c r="C71" s="5" t="s">
        <v>70</v>
      </c>
      <c r="D71" s="5">
        <v>1100015550</v>
      </c>
      <c r="E71" s="5" t="s">
        <v>24</v>
      </c>
      <c r="F71" s="6">
        <f t="shared" si="0"/>
        <v>7531</v>
      </c>
      <c r="G71" s="9">
        <v>7531000</v>
      </c>
      <c r="H71" s="34">
        <f t="shared" si="1"/>
        <v>0</v>
      </c>
      <c r="I71" s="9">
        <v>0</v>
      </c>
      <c r="J71" s="29">
        <f t="shared" si="2"/>
        <v>0</v>
      </c>
      <c r="K71" s="3"/>
    </row>
    <row r="72" spans="1:11" ht="46.8" outlineLevel="5" x14ac:dyDescent="0.3">
      <c r="A72" s="12" t="s">
        <v>141</v>
      </c>
      <c r="B72" s="21">
        <v>981</v>
      </c>
      <c r="C72" s="22" t="s">
        <v>70</v>
      </c>
      <c r="D72" s="5" t="str">
        <f>D73</f>
        <v>11000S5175</v>
      </c>
      <c r="E72" s="22" t="s">
        <v>8</v>
      </c>
      <c r="F72" s="19">
        <f>F73</f>
        <v>500</v>
      </c>
      <c r="G72" s="20">
        <f>G73</f>
        <v>500000</v>
      </c>
      <c r="H72" s="34">
        <f t="shared" si="1"/>
        <v>499.99996999999996</v>
      </c>
      <c r="I72" s="20">
        <f t="shared" ref="I72" si="14">I73</f>
        <v>499999.97</v>
      </c>
      <c r="J72" s="29">
        <f t="shared" si="2"/>
        <v>99.999993999999987</v>
      </c>
      <c r="K72" s="3"/>
    </row>
    <row r="73" spans="1:11" ht="31.2" outlineLevel="5" x14ac:dyDescent="0.3">
      <c r="A73" s="12" t="s">
        <v>23</v>
      </c>
      <c r="B73" s="21">
        <v>981</v>
      </c>
      <c r="C73" s="22" t="s">
        <v>70</v>
      </c>
      <c r="D73" s="5" t="s">
        <v>166</v>
      </c>
      <c r="E73" s="22" t="s">
        <v>24</v>
      </c>
      <c r="F73" s="19">
        <f>G73/1000</f>
        <v>500</v>
      </c>
      <c r="G73" s="20">
        <v>500000</v>
      </c>
      <c r="H73" s="34">
        <f t="shared" si="1"/>
        <v>499.99996999999996</v>
      </c>
      <c r="I73" s="20">
        <v>499999.97</v>
      </c>
      <c r="J73" s="29">
        <f t="shared" si="2"/>
        <v>99.999993999999987</v>
      </c>
      <c r="K73" s="3"/>
    </row>
    <row r="74" spans="1:11" ht="46.8" outlineLevel="4" x14ac:dyDescent="0.3">
      <c r="A74" s="12" t="s">
        <v>141</v>
      </c>
      <c r="B74" s="5" t="s">
        <v>5</v>
      </c>
      <c r="C74" s="5" t="s">
        <v>70</v>
      </c>
      <c r="D74" s="5" t="str">
        <f>D75</f>
        <v>11000S5550</v>
      </c>
      <c r="E74" s="5" t="s">
        <v>8</v>
      </c>
      <c r="F74" s="6">
        <f t="shared" si="0"/>
        <v>76.072999999999993</v>
      </c>
      <c r="G74" s="9">
        <f>G75</f>
        <v>76073</v>
      </c>
      <c r="H74" s="34">
        <f t="shared" si="1"/>
        <v>0</v>
      </c>
      <c r="I74" s="9">
        <f>I75</f>
        <v>0</v>
      </c>
      <c r="J74" s="29">
        <f t="shared" si="2"/>
        <v>0</v>
      </c>
      <c r="K74" s="3"/>
    </row>
    <row r="75" spans="1:11" ht="31.2" outlineLevel="5" x14ac:dyDescent="0.3">
      <c r="A75" s="12" t="s">
        <v>23</v>
      </c>
      <c r="B75" s="5" t="s">
        <v>5</v>
      </c>
      <c r="C75" s="5" t="s">
        <v>70</v>
      </c>
      <c r="D75" s="5" t="s">
        <v>167</v>
      </c>
      <c r="E75" s="5" t="s">
        <v>24</v>
      </c>
      <c r="F75" s="6">
        <f t="shared" si="0"/>
        <v>76.072999999999993</v>
      </c>
      <c r="G75" s="9">
        <v>76073</v>
      </c>
      <c r="H75" s="34">
        <f t="shared" si="1"/>
        <v>0</v>
      </c>
      <c r="I75" s="9">
        <v>0</v>
      </c>
      <c r="J75" s="29">
        <f t="shared" si="2"/>
        <v>0</v>
      </c>
      <c r="K75" s="3"/>
    </row>
    <row r="76" spans="1:11" outlineLevel="1" x14ac:dyDescent="0.3">
      <c r="A76" s="15" t="s">
        <v>76</v>
      </c>
      <c r="B76" s="7" t="s">
        <v>5</v>
      </c>
      <c r="C76" s="7" t="s">
        <v>77</v>
      </c>
      <c r="D76" s="7" t="s">
        <v>7</v>
      </c>
      <c r="E76" s="7" t="s">
        <v>8</v>
      </c>
      <c r="F76" s="8">
        <f t="shared" si="0"/>
        <v>1192.826</v>
      </c>
      <c r="G76" s="9">
        <f>G77+G81+G89+G83</f>
        <v>1192826</v>
      </c>
      <c r="H76" s="34">
        <f t="shared" si="1"/>
        <v>517.64287000000002</v>
      </c>
      <c r="I76" s="9">
        <f>I77+I81+I89+I83</f>
        <v>517642.87</v>
      </c>
      <c r="J76" s="29">
        <f t="shared" si="2"/>
        <v>43.396343641067517</v>
      </c>
      <c r="K76" s="3"/>
    </row>
    <row r="77" spans="1:11" outlineLevel="2" x14ac:dyDescent="0.3">
      <c r="A77" s="12" t="s">
        <v>78</v>
      </c>
      <c r="B77" s="5" t="s">
        <v>5</v>
      </c>
      <c r="C77" s="5" t="s">
        <v>79</v>
      </c>
      <c r="D77" s="5" t="s">
        <v>7</v>
      </c>
      <c r="E77" s="5" t="s">
        <v>8</v>
      </c>
      <c r="F77" s="6">
        <f t="shared" si="0"/>
        <v>309.93599999999998</v>
      </c>
      <c r="G77" s="9">
        <f>G78</f>
        <v>309936</v>
      </c>
      <c r="H77" s="34">
        <f t="shared" si="1"/>
        <v>141.12245000000001</v>
      </c>
      <c r="I77" s="9">
        <f t="shared" ref="I77:I79" si="15">I78</f>
        <v>141122.45000000001</v>
      </c>
      <c r="J77" s="29">
        <f t="shared" si="2"/>
        <v>45.532771281813027</v>
      </c>
      <c r="K77" s="3"/>
    </row>
    <row r="78" spans="1:11" ht="46.8" outlineLevel="3" x14ac:dyDescent="0.3">
      <c r="A78" s="12" t="s">
        <v>80</v>
      </c>
      <c r="B78" s="5" t="s">
        <v>5</v>
      </c>
      <c r="C78" s="5" t="s">
        <v>79</v>
      </c>
      <c r="D78" s="5" t="s">
        <v>81</v>
      </c>
      <c r="E78" s="5" t="s">
        <v>8</v>
      </c>
      <c r="F78" s="6">
        <f t="shared" si="0"/>
        <v>309.93599999999998</v>
      </c>
      <c r="G78" s="9">
        <f>G79</f>
        <v>309936</v>
      </c>
      <c r="H78" s="34">
        <f t="shared" si="1"/>
        <v>141.12245000000001</v>
      </c>
      <c r="I78" s="9">
        <f t="shared" si="15"/>
        <v>141122.45000000001</v>
      </c>
      <c r="J78" s="29">
        <f t="shared" si="2"/>
        <v>45.532771281813027</v>
      </c>
      <c r="K78" s="3"/>
    </row>
    <row r="79" spans="1:11" outlineLevel="4" x14ac:dyDescent="0.3">
      <c r="A79" s="12" t="s">
        <v>82</v>
      </c>
      <c r="B79" s="5" t="s">
        <v>5</v>
      </c>
      <c r="C79" s="5" t="s">
        <v>79</v>
      </c>
      <c r="D79" s="5" t="s">
        <v>83</v>
      </c>
      <c r="E79" s="5" t="s">
        <v>8</v>
      </c>
      <c r="F79" s="6">
        <f t="shared" si="0"/>
        <v>309.93599999999998</v>
      </c>
      <c r="G79" s="9">
        <f>G80</f>
        <v>309936</v>
      </c>
      <c r="H79" s="34">
        <f t="shared" ref="H79:H135" si="16">I79/1000</f>
        <v>141.12245000000001</v>
      </c>
      <c r="I79" s="9">
        <f t="shared" si="15"/>
        <v>141122.45000000001</v>
      </c>
      <c r="J79" s="29">
        <f t="shared" ref="J79:J134" si="17">H79/F79*100</f>
        <v>45.532771281813027</v>
      </c>
      <c r="K79" s="3"/>
    </row>
    <row r="80" spans="1:11" ht="31.2" outlineLevel="5" x14ac:dyDescent="0.3">
      <c r="A80" s="12" t="s">
        <v>23</v>
      </c>
      <c r="B80" s="5" t="s">
        <v>5</v>
      </c>
      <c r="C80" s="5" t="s">
        <v>79</v>
      </c>
      <c r="D80" s="5" t="s">
        <v>83</v>
      </c>
      <c r="E80" s="5" t="s">
        <v>24</v>
      </c>
      <c r="F80" s="6">
        <f t="shared" si="0"/>
        <v>309.93599999999998</v>
      </c>
      <c r="G80" s="9">
        <v>309936</v>
      </c>
      <c r="H80" s="34">
        <f t="shared" si="16"/>
        <v>141.12245000000001</v>
      </c>
      <c r="I80" s="9">
        <v>141122.45000000001</v>
      </c>
      <c r="J80" s="29">
        <f t="shared" si="17"/>
        <v>45.532771281813027</v>
      </c>
      <c r="K80" s="3"/>
    </row>
    <row r="81" spans="1:11" hidden="1" outlineLevel="2" x14ac:dyDescent="0.3">
      <c r="A81" s="12" t="s">
        <v>84</v>
      </c>
      <c r="B81" s="5" t="s">
        <v>5</v>
      </c>
      <c r="C81" s="5" t="s">
        <v>85</v>
      </c>
      <c r="D81" s="5" t="s">
        <v>7</v>
      </c>
      <c r="E81" s="5" t="s">
        <v>8</v>
      </c>
      <c r="F81" s="6">
        <f t="shared" ref="F81:F131" si="18">G81/1000</f>
        <v>0</v>
      </c>
      <c r="G81" s="45">
        <f>G82</f>
        <v>0</v>
      </c>
      <c r="H81" s="34">
        <f t="shared" si="16"/>
        <v>0</v>
      </c>
      <c r="I81" s="9">
        <f t="shared" ref="I81:I83" si="19">I82</f>
        <v>0</v>
      </c>
      <c r="J81" s="29" t="e">
        <f t="shared" si="17"/>
        <v>#DIV/0!</v>
      </c>
      <c r="K81" s="3"/>
    </row>
    <row r="82" spans="1:11" ht="46.8" hidden="1" outlineLevel="3" x14ac:dyDescent="0.3">
      <c r="A82" s="12" t="s">
        <v>80</v>
      </c>
      <c r="B82" s="5" t="s">
        <v>5</v>
      </c>
      <c r="C82" s="5" t="s">
        <v>85</v>
      </c>
      <c r="D82" s="5" t="s">
        <v>81</v>
      </c>
      <c r="E82" s="5" t="s">
        <v>8</v>
      </c>
      <c r="F82" s="6">
        <f t="shared" si="18"/>
        <v>0</v>
      </c>
      <c r="G82" s="45">
        <v>0</v>
      </c>
      <c r="H82" s="34">
        <f t="shared" si="16"/>
        <v>0</v>
      </c>
      <c r="I82" s="9">
        <v>0</v>
      </c>
      <c r="J82" s="29" t="e">
        <f t="shared" si="17"/>
        <v>#DIV/0!</v>
      </c>
      <c r="K82" s="3"/>
    </row>
    <row r="83" spans="1:11" outlineLevel="4" x14ac:dyDescent="0.3">
      <c r="A83" s="12" t="s">
        <v>86</v>
      </c>
      <c r="B83" s="5" t="s">
        <v>5</v>
      </c>
      <c r="C83" s="5" t="s">
        <v>85</v>
      </c>
      <c r="D83" s="5" t="s">
        <v>87</v>
      </c>
      <c r="E83" s="5" t="s">
        <v>8</v>
      </c>
      <c r="F83" s="6">
        <f t="shared" si="18"/>
        <v>167.5</v>
      </c>
      <c r="G83" s="9">
        <f>G84</f>
        <v>167500</v>
      </c>
      <c r="H83" s="34">
        <f t="shared" si="16"/>
        <v>67.076359999999994</v>
      </c>
      <c r="I83" s="9">
        <f t="shared" si="19"/>
        <v>67076.36</v>
      </c>
      <c r="J83" s="34">
        <f t="shared" si="17"/>
        <v>40.045588059701487</v>
      </c>
      <c r="K83" s="3"/>
    </row>
    <row r="84" spans="1:11" ht="31.2" outlineLevel="5" x14ac:dyDescent="0.3">
      <c r="A84" s="12" t="s">
        <v>23</v>
      </c>
      <c r="B84" s="5" t="s">
        <v>5</v>
      </c>
      <c r="C84" s="5" t="s">
        <v>85</v>
      </c>
      <c r="D84" s="5" t="s">
        <v>87</v>
      </c>
      <c r="E84" s="5" t="s">
        <v>24</v>
      </c>
      <c r="F84" s="6">
        <f t="shared" si="18"/>
        <v>167.5</v>
      </c>
      <c r="G84" s="9">
        <v>167500</v>
      </c>
      <c r="H84" s="34">
        <f t="shared" si="16"/>
        <v>67.076359999999994</v>
      </c>
      <c r="I84" s="9">
        <v>67076.36</v>
      </c>
      <c r="J84" s="34">
        <f t="shared" si="17"/>
        <v>40.045588059701487</v>
      </c>
      <c r="K84" s="3"/>
    </row>
    <row r="85" spans="1:11" ht="31.2" hidden="1" outlineLevel="5" x14ac:dyDescent="0.3">
      <c r="A85" s="41" t="s">
        <v>161</v>
      </c>
      <c r="B85" s="5" t="s">
        <v>5</v>
      </c>
      <c r="C85" s="5" t="s">
        <v>85</v>
      </c>
      <c r="D85" s="44" t="s">
        <v>87</v>
      </c>
      <c r="E85" s="5" t="s">
        <v>8</v>
      </c>
      <c r="F85" s="6">
        <f t="shared" si="18"/>
        <v>0</v>
      </c>
      <c r="G85" s="9">
        <f>G86</f>
        <v>0</v>
      </c>
      <c r="H85" s="34">
        <f t="shared" si="16"/>
        <v>0</v>
      </c>
      <c r="I85" s="9">
        <f t="shared" ref="I85" si="20">I86</f>
        <v>0</v>
      </c>
      <c r="J85" s="34" t="e">
        <f t="shared" si="17"/>
        <v>#DIV/0!</v>
      </c>
      <c r="K85" s="3"/>
    </row>
    <row r="86" spans="1:11" ht="46.8" hidden="1" outlineLevel="5" x14ac:dyDescent="0.3">
      <c r="A86" s="41" t="s">
        <v>160</v>
      </c>
      <c r="B86" s="18" t="s">
        <v>5</v>
      </c>
      <c r="C86" s="5" t="s">
        <v>85</v>
      </c>
      <c r="D86" s="44" t="s">
        <v>87</v>
      </c>
      <c r="E86" s="5" t="s">
        <v>24</v>
      </c>
      <c r="F86" s="6">
        <f t="shared" si="18"/>
        <v>0</v>
      </c>
      <c r="G86" s="9">
        <v>0</v>
      </c>
      <c r="H86" s="34">
        <f t="shared" si="16"/>
        <v>0</v>
      </c>
      <c r="I86" s="9">
        <v>0</v>
      </c>
      <c r="J86" s="34" t="e">
        <f t="shared" si="17"/>
        <v>#DIV/0!</v>
      </c>
      <c r="K86" s="3"/>
    </row>
    <row r="87" spans="1:11" ht="31.2" hidden="1" outlineLevel="5" x14ac:dyDescent="0.3">
      <c r="A87" s="43" t="s">
        <v>158</v>
      </c>
      <c r="B87" s="18" t="s">
        <v>5</v>
      </c>
      <c r="C87" s="5" t="s">
        <v>85</v>
      </c>
      <c r="D87" s="42" t="s">
        <v>159</v>
      </c>
      <c r="E87" s="5" t="s">
        <v>8</v>
      </c>
      <c r="F87" s="6">
        <f t="shared" si="18"/>
        <v>0</v>
      </c>
      <c r="G87" s="9">
        <f>G88</f>
        <v>0</v>
      </c>
      <c r="H87" s="34">
        <f>H88</f>
        <v>0</v>
      </c>
      <c r="I87" s="9">
        <v>0</v>
      </c>
      <c r="J87" s="34" t="e">
        <f t="shared" si="17"/>
        <v>#DIV/0!</v>
      </c>
      <c r="K87" s="3"/>
    </row>
    <row r="88" spans="1:11" ht="46.8" hidden="1" outlineLevel="5" x14ac:dyDescent="0.3">
      <c r="A88" s="43" t="s">
        <v>160</v>
      </c>
      <c r="B88" s="18" t="s">
        <v>5</v>
      </c>
      <c r="C88" s="5" t="s">
        <v>85</v>
      </c>
      <c r="D88" s="42" t="s">
        <v>159</v>
      </c>
      <c r="E88" s="5" t="s">
        <v>24</v>
      </c>
      <c r="F88" s="6">
        <f t="shared" si="18"/>
        <v>0</v>
      </c>
      <c r="G88" s="9">
        <v>0</v>
      </c>
      <c r="H88" s="34">
        <v>0</v>
      </c>
      <c r="I88" s="9">
        <v>0</v>
      </c>
      <c r="J88" s="34" t="e">
        <f t="shared" si="17"/>
        <v>#DIV/0!</v>
      </c>
      <c r="K88" s="3"/>
    </row>
    <row r="89" spans="1:11" outlineLevel="2" collapsed="1" x14ac:dyDescent="0.3">
      <c r="A89" s="12" t="s">
        <v>88</v>
      </c>
      <c r="B89" s="5" t="s">
        <v>5</v>
      </c>
      <c r="C89" s="5" t="s">
        <v>89</v>
      </c>
      <c r="D89" s="5" t="s">
        <v>7</v>
      </c>
      <c r="E89" s="5" t="s">
        <v>8</v>
      </c>
      <c r="F89" s="6">
        <f t="shared" si="18"/>
        <v>715.39</v>
      </c>
      <c r="G89" s="9">
        <f>G90+G106</f>
        <v>715390</v>
      </c>
      <c r="H89" s="34">
        <f t="shared" si="16"/>
        <v>309.44405999999998</v>
      </c>
      <c r="I89" s="9">
        <f t="shared" ref="I89" si="21">I90+I106</f>
        <v>309444.06</v>
      </c>
      <c r="J89" s="29">
        <f t="shared" si="17"/>
        <v>43.255295712827966</v>
      </c>
      <c r="K89" s="3"/>
    </row>
    <row r="90" spans="1:11" ht="46.8" outlineLevel="3" x14ac:dyDescent="0.3">
      <c r="A90" s="12" t="s">
        <v>80</v>
      </c>
      <c r="B90" s="5" t="s">
        <v>5</v>
      </c>
      <c r="C90" s="5" t="s">
        <v>89</v>
      </c>
      <c r="D90" s="5" t="s">
        <v>81</v>
      </c>
      <c r="E90" s="5" t="s">
        <v>8</v>
      </c>
      <c r="F90" s="6">
        <f t="shared" si="18"/>
        <v>715.39</v>
      </c>
      <c r="G90" s="9">
        <f>G91+G93+G95+G97+G99</f>
        <v>715390</v>
      </c>
      <c r="H90" s="34">
        <f t="shared" si="16"/>
        <v>309.44405999999998</v>
      </c>
      <c r="I90" s="9">
        <f t="shared" ref="I90" si="22">I91+I93+I95+I97+I99</f>
        <v>309444.06</v>
      </c>
      <c r="J90" s="29">
        <f t="shared" si="17"/>
        <v>43.255295712827966</v>
      </c>
      <c r="K90" s="3"/>
    </row>
    <row r="91" spans="1:11" outlineLevel="4" x14ac:dyDescent="0.3">
      <c r="A91" s="12" t="s">
        <v>90</v>
      </c>
      <c r="B91" s="5" t="s">
        <v>5</v>
      </c>
      <c r="C91" s="5" t="s">
        <v>89</v>
      </c>
      <c r="D91" s="5" t="s">
        <v>91</v>
      </c>
      <c r="E91" s="5" t="s">
        <v>8</v>
      </c>
      <c r="F91" s="6">
        <f t="shared" si="18"/>
        <v>425.39</v>
      </c>
      <c r="G91" s="9">
        <f>G92</f>
        <v>425390</v>
      </c>
      <c r="H91" s="34">
        <f t="shared" si="16"/>
        <v>192.14406</v>
      </c>
      <c r="I91" s="9">
        <f>I92</f>
        <v>192144.06</v>
      </c>
      <c r="J91" s="29">
        <f t="shared" si="17"/>
        <v>45.168917934131031</v>
      </c>
      <c r="K91" s="3"/>
    </row>
    <row r="92" spans="1:11" ht="31.2" outlineLevel="5" x14ac:dyDescent="0.3">
      <c r="A92" s="12" t="s">
        <v>23</v>
      </c>
      <c r="B92" s="5" t="s">
        <v>5</v>
      </c>
      <c r="C92" s="5" t="s">
        <v>89</v>
      </c>
      <c r="D92" s="5" t="s">
        <v>91</v>
      </c>
      <c r="E92" s="5" t="s">
        <v>24</v>
      </c>
      <c r="F92" s="6">
        <f t="shared" si="18"/>
        <v>425.39</v>
      </c>
      <c r="G92" s="9">
        <v>425390</v>
      </c>
      <c r="H92" s="34">
        <f t="shared" si="16"/>
        <v>192.14406</v>
      </c>
      <c r="I92" s="9">
        <v>192144.06</v>
      </c>
      <c r="J92" s="29">
        <f t="shared" si="17"/>
        <v>45.168917934131031</v>
      </c>
      <c r="K92" s="3"/>
    </row>
    <row r="93" spans="1:11" outlineLevel="4" x14ac:dyDescent="0.3">
      <c r="A93" s="12" t="s">
        <v>92</v>
      </c>
      <c r="B93" s="5" t="s">
        <v>5</v>
      </c>
      <c r="C93" s="5" t="s">
        <v>89</v>
      </c>
      <c r="D93" s="5" t="s">
        <v>93</v>
      </c>
      <c r="E93" s="5" t="s">
        <v>8</v>
      </c>
      <c r="F93" s="6">
        <f t="shared" si="18"/>
        <v>20</v>
      </c>
      <c r="G93" s="9">
        <f>G94</f>
        <v>20000</v>
      </c>
      <c r="H93" s="34">
        <f t="shared" si="16"/>
        <v>0</v>
      </c>
      <c r="I93" s="9">
        <f t="shared" ref="I93" si="23">I94</f>
        <v>0</v>
      </c>
      <c r="J93" s="29">
        <f t="shared" si="17"/>
        <v>0</v>
      </c>
      <c r="K93" s="3"/>
    </row>
    <row r="94" spans="1:11" ht="31.2" outlineLevel="5" x14ac:dyDescent="0.3">
      <c r="A94" s="12" t="s">
        <v>23</v>
      </c>
      <c r="B94" s="5" t="s">
        <v>5</v>
      </c>
      <c r="C94" s="5" t="s">
        <v>89</v>
      </c>
      <c r="D94" s="5" t="s">
        <v>93</v>
      </c>
      <c r="E94" s="5" t="s">
        <v>24</v>
      </c>
      <c r="F94" s="6">
        <f t="shared" si="18"/>
        <v>20</v>
      </c>
      <c r="G94" s="9">
        <f>16000+4000</f>
        <v>20000</v>
      </c>
      <c r="H94" s="34">
        <f t="shared" si="16"/>
        <v>0</v>
      </c>
      <c r="I94" s="9">
        <v>0</v>
      </c>
      <c r="J94" s="29">
        <f t="shared" si="17"/>
        <v>0</v>
      </c>
      <c r="K94" s="3"/>
    </row>
    <row r="95" spans="1:11" ht="31.2" outlineLevel="4" x14ac:dyDescent="0.3">
      <c r="A95" s="12" t="s">
        <v>94</v>
      </c>
      <c r="B95" s="5" t="s">
        <v>5</v>
      </c>
      <c r="C95" s="5" t="s">
        <v>89</v>
      </c>
      <c r="D95" s="5" t="s">
        <v>95</v>
      </c>
      <c r="E95" s="5" t="s">
        <v>8</v>
      </c>
      <c r="F95" s="6">
        <f t="shared" si="18"/>
        <v>270</v>
      </c>
      <c r="G95" s="9">
        <f>G96</f>
        <v>270000</v>
      </c>
      <c r="H95" s="34">
        <f t="shared" si="16"/>
        <v>117.3</v>
      </c>
      <c r="I95" s="9">
        <f t="shared" ref="I95" si="24">I96</f>
        <v>117300</v>
      </c>
      <c r="J95" s="29">
        <f t="shared" si="17"/>
        <v>43.444444444444443</v>
      </c>
      <c r="K95" s="3"/>
    </row>
    <row r="96" spans="1:11" ht="31.2" outlineLevel="5" x14ac:dyDescent="0.3">
      <c r="A96" s="12" t="s">
        <v>23</v>
      </c>
      <c r="B96" s="5" t="s">
        <v>5</v>
      </c>
      <c r="C96" s="5" t="s">
        <v>89</v>
      </c>
      <c r="D96" s="5" t="s">
        <v>95</v>
      </c>
      <c r="E96" s="5" t="s">
        <v>24</v>
      </c>
      <c r="F96" s="6">
        <f t="shared" si="18"/>
        <v>270</v>
      </c>
      <c r="G96" s="9">
        <f>260000+10000</f>
        <v>270000</v>
      </c>
      <c r="H96" s="34">
        <f t="shared" si="16"/>
        <v>117.3</v>
      </c>
      <c r="I96" s="9">
        <v>117300</v>
      </c>
      <c r="J96" s="29">
        <f t="shared" si="17"/>
        <v>43.444444444444443</v>
      </c>
      <c r="K96" s="3"/>
    </row>
    <row r="97" spans="1:11" hidden="1" outlineLevel="4" x14ac:dyDescent="0.3">
      <c r="A97" s="12" t="s">
        <v>96</v>
      </c>
      <c r="B97" s="5" t="s">
        <v>5</v>
      </c>
      <c r="C97" s="5" t="s">
        <v>89</v>
      </c>
      <c r="D97" s="5" t="s">
        <v>97</v>
      </c>
      <c r="E97" s="5" t="s">
        <v>8</v>
      </c>
      <c r="F97" s="6">
        <f t="shared" si="18"/>
        <v>0</v>
      </c>
      <c r="G97" s="9">
        <f>G98</f>
        <v>0</v>
      </c>
      <c r="H97" s="34">
        <f t="shared" si="16"/>
        <v>0</v>
      </c>
      <c r="I97" s="9">
        <f t="shared" ref="I97" si="25">I98</f>
        <v>0</v>
      </c>
      <c r="J97" s="29" t="e">
        <f t="shared" si="17"/>
        <v>#DIV/0!</v>
      </c>
      <c r="K97" s="3"/>
    </row>
    <row r="98" spans="1:11" ht="31.2" hidden="1" outlineLevel="5" x14ac:dyDescent="0.3">
      <c r="A98" s="12" t="s">
        <v>23</v>
      </c>
      <c r="B98" s="5" t="s">
        <v>5</v>
      </c>
      <c r="C98" s="5" t="s">
        <v>89</v>
      </c>
      <c r="D98" s="5" t="s">
        <v>97</v>
      </c>
      <c r="E98" s="5" t="s">
        <v>24</v>
      </c>
      <c r="F98" s="6">
        <f t="shared" si="18"/>
        <v>0</v>
      </c>
      <c r="G98" s="9">
        <v>0</v>
      </c>
      <c r="H98" s="34">
        <f t="shared" si="16"/>
        <v>0</v>
      </c>
      <c r="I98" s="9">
        <v>0</v>
      </c>
      <c r="J98" s="29" t="e">
        <f t="shared" si="17"/>
        <v>#DIV/0!</v>
      </c>
      <c r="K98" s="3"/>
    </row>
    <row r="99" spans="1:11" ht="31.2" hidden="1" outlineLevel="4" x14ac:dyDescent="0.3">
      <c r="A99" s="12" t="s">
        <v>98</v>
      </c>
      <c r="B99" s="5" t="s">
        <v>5</v>
      </c>
      <c r="C99" s="5" t="s">
        <v>89</v>
      </c>
      <c r="D99" s="5" t="s">
        <v>99</v>
      </c>
      <c r="E99" s="5" t="s">
        <v>8</v>
      </c>
      <c r="F99" s="6">
        <f t="shared" si="18"/>
        <v>0</v>
      </c>
      <c r="G99" s="9">
        <f>G100</f>
        <v>0</v>
      </c>
      <c r="H99" s="34">
        <f t="shared" si="16"/>
        <v>0</v>
      </c>
      <c r="I99" s="9">
        <f t="shared" ref="I99" si="26">I100</f>
        <v>0</v>
      </c>
      <c r="J99" s="29" t="e">
        <f t="shared" si="17"/>
        <v>#DIV/0!</v>
      </c>
      <c r="K99" s="3"/>
    </row>
    <row r="100" spans="1:11" ht="31.2" hidden="1" outlineLevel="5" x14ac:dyDescent="0.3">
      <c r="A100" s="12" t="s">
        <v>23</v>
      </c>
      <c r="B100" s="5" t="s">
        <v>5</v>
      </c>
      <c r="C100" s="5" t="s">
        <v>89</v>
      </c>
      <c r="D100" s="5" t="s">
        <v>99</v>
      </c>
      <c r="E100" s="5" t="s">
        <v>24</v>
      </c>
      <c r="F100" s="6">
        <f t="shared" si="18"/>
        <v>0</v>
      </c>
      <c r="G100" s="9">
        <v>0</v>
      </c>
      <c r="H100" s="34">
        <f t="shared" si="16"/>
        <v>0</v>
      </c>
      <c r="I100" s="9">
        <v>0</v>
      </c>
      <c r="J100" s="29" t="e">
        <f t="shared" si="17"/>
        <v>#DIV/0!</v>
      </c>
      <c r="K100" s="3"/>
    </row>
    <row r="101" spans="1:11" ht="46.8" hidden="1" outlineLevel="3" x14ac:dyDescent="0.3">
      <c r="A101" s="12" t="s">
        <v>100</v>
      </c>
      <c r="B101" s="5" t="s">
        <v>5</v>
      </c>
      <c r="C101" s="5" t="s">
        <v>89</v>
      </c>
      <c r="D101" s="5" t="s">
        <v>101</v>
      </c>
      <c r="E101" s="5" t="s">
        <v>8</v>
      </c>
      <c r="F101" s="6">
        <f t="shared" si="18"/>
        <v>0</v>
      </c>
      <c r="G101" s="9">
        <v>0</v>
      </c>
      <c r="H101" s="34">
        <f t="shared" si="16"/>
        <v>0</v>
      </c>
      <c r="I101" s="9">
        <v>0</v>
      </c>
      <c r="J101" s="29" t="e">
        <f t="shared" si="17"/>
        <v>#DIV/0!</v>
      </c>
      <c r="K101" s="3"/>
    </row>
    <row r="102" spans="1:11" ht="31.2" hidden="1" outlineLevel="4" x14ac:dyDescent="0.3">
      <c r="A102" s="12" t="s">
        <v>102</v>
      </c>
      <c r="B102" s="5" t="s">
        <v>5</v>
      </c>
      <c r="C102" s="5" t="s">
        <v>89</v>
      </c>
      <c r="D102" s="5" t="s">
        <v>103</v>
      </c>
      <c r="E102" s="5" t="s">
        <v>8</v>
      </c>
      <c r="F102" s="6">
        <f t="shared" si="18"/>
        <v>0</v>
      </c>
      <c r="G102" s="9">
        <v>0</v>
      </c>
      <c r="H102" s="34">
        <f t="shared" si="16"/>
        <v>0</v>
      </c>
      <c r="I102" s="9">
        <v>0</v>
      </c>
      <c r="J102" s="29" t="e">
        <f t="shared" si="17"/>
        <v>#DIV/0!</v>
      </c>
      <c r="K102" s="3"/>
    </row>
    <row r="103" spans="1:11" ht="31.2" hidden="1" outlineLevel="5" x14ac:dyDescent="0.3">
      <c r="A103" s="12" t="s">
        <v>23</v>
      </c>
      <c r="B103" s="5" t="s">
        <v>5</v>
      </c>
      <c r="C103" s="5" t="s">
        <v>89</v>
      </c>
      <c r="D103" s="5" t="s">
        <v>103</v>
      </c>
      <c r="E103" s="5" t="s">
        <v>24</v>
      </c>
      <c r="F103" s="6">
        <f t="shared" si="18"/>
        <v>0</v>
      </c>
      <c r="G103" s="9">
        <v>0</v>
      </c>
      <c r="H103" s="34">
        <f t="shared" si="16"/>
        <v>0</v>
      </c>
      <c r="I103" s="9">
        <v>0</v>
      </c>
      <c r="J103" s="29" t="e">
        <f t="shared" si="17"/>
        <v>#DIV/0!</v>
      </c>
      <c r="K103" s="3"/>
    </row>
    <row r="104" spans="1:11" ht="31.2" hidden="1" outlineLevel="4" x14ac:dyDescent="0.3">
      <c r="A104" s="12" t="s">
        <v>104</v>
      </c>
      <c r="B104" s="5" t="s">
        <v>5</v>
      </c>
      <c r="C104" s="5" t="s">
        <v>89</v>
      </c>
      <c r="D104" s="5" t="s">
        <v>105</v>
      </c>
      <c r="E104" s="5" t="s">
        <v>8</v>
      </c>
      <c r="F104" s="6">
        <f t="shared" si="18"/>
        <v>0</v>
      </c>
      <c r="G104" s="9">
        <v>0</v>
      </c>
      <c r="H104" s="34">
        <f t="shared" si="16"/>
        <v>0</v>
      </c>
      <c r="I104" s="9">
        <v>0</v>
      </c>
      <c r="J104" s="29" t="e">
        <f t="shared" si="17"/>
        <v>#DIV/0!</v>
      </c>
      <c r="K104" s="3"/>
    </row>
    <row r="105" spans="1:11" ht="31.2" hidden="1" outlineLevel="5" x14ac:dyDescent="0.3">
      <c r="A105" s="12" t="s">
        <v>23</v>
      </c>
      <c r="B105" s="5" t="s">
        <v>5</v>
      </c>
      <c r="C105" s="5" t="s">
        <v>89</v>
      </c>
      <c r="D105" s="5" t="s">
        <v>105</v>
      </c>
      <c r="E105" s="5" t="s">
        <v>24</v>
      </c>
      <c r="F105" s="6">
        <f t="shared" si="18"/>
        <v>0</v>
      </c>
      <c r="G105" s="9">
        <v>0</v>
      </c>
      <c r="H105" s="34">
        <f t="shared" si="16"/>
        <v>0</v>
      </c>
      <c r="I105" s="9">
        <v>0</v>
      </c>
      <c r="J105" s="29" t="e">
        <f t="shared" si="17"/>
        <v>#DIV/0!</v>
      </c>
      <c r="K105" s="3"/>
    </row>
    <row r="106" spans="1:11" ht="46.8" hidden="1" outlineLevel="3" collapsed="1" x14ac:dyDescent="0.3">
      <c r="A106" s="12" t="s">
        <v>155</v>
      </c>
      <c r="B106" s="5" t="s">
        <v>5</v>
      </c>
      <c r="C106" s="5" t="s">
        <v>89</v>
      </c>
      <c r="D106" s="5" t="s">
        <v>103</v>
      </c>
      <c r="E106" s="5" t="s">
        <v>8</v>
      </c>
      <c r="F106" s="6">
        <f t="shared" si="18"/>
        <v>0</v>
      </c>
      <c r="G106" s="9">
        <f>G109</f>
        <v>0</v>
      </c>
      <c r="H106" s="34">
        <f t="shared" si="16"/>
        <v>0</v>
      </c>
      <c r="I106" s="9">
        <f t="shared" ref="I106" si="27">I109</f>
        <v>0</v>
      </c>
      <c r="J106" s="29" t="e">
        <f t="shared" si="17"/>
        <v>#DIV/0!</v>
      </c>
      <c r="K106" s="3"/>
    </row>
    <row r="107" spans="1:11" ht="31.2" hidden="1" outlineLevel="4" x14ac:dyDescent="0.3">
      <c r="A107" s="12" t="s">
        <v>106</v>
      </c>
      <c r="B107" s="5" t="s">
        <v>5</v>
      </c>
      <c r="C107" s="5" t="s">
        <v>89</v>
      </c>
      <c r="D107" s="5" t="s">
        <v>107</v>
      </c>
      <c r="E107" s="5" t="s">
        <v>8</v>
      </c>
      <c r="F107" s="6">
        <f t="shared" si="18"/>
        <v>0</v>
      </c>
      <c r="G107" s="9">
        <v>0</v>
      </c>
      <c r="H107" s="34">
        <f t="shared" si="16"/>
        <v>0</v>
      </c>
      <c r="I107" s="9">
        <v>0</v>
      </c>
      <c r="J107" s="29" t="e">
        <f t="shared" si="17"/>
        <v>#DIV/0!</v>
      </c>
      <c r="K107" s="3"/>
    </row>
    <row r="108" spans="1:11" ht="31.2" hidden="1" outlineLevel="5" x14ac:dyDescent="0.3">
      <c r="A108" s="12" t="s">
        <v>23</v>
      </c>
      <c r="B108" s="5" t="s">
        <v>5</v>
      </c>
      <c r="C108" s="5" t="s">
        <v>89</v>
      </c>
      <c r="D108" s="5" t="s">
        <v>107</v>
      </c>
      <c r="E108" s="5" t="s">
        <v>24</v>
      </c>
      <c r="F108" s="6">
        <f t="shared" si="18"/>
        <v>0</v>
      </c>
      <c r="G108" s="9">
        <v>0</v>
      </c>
      <c r="H108" s="34">
        <f t="shared" si="16"/>
        <v>0</v>
      </c>
      <c r="I108" s="9">
        <v>0</v>
      </c>
      <c r="J108" s="29" t="e">
        <f t="shared" si="17"/>
        <v>#DIV/0!</v>
      </c>
      <c r="K108" s="3"/>
    </row>
    <row r="109" spans="1:11" ht="31.2" hidden="1" outlineLevel="4" collapsed="1" x14ac:dyDescent="0.3">
      <c r="A109" s="12" t="s">
        <v>154</v>
      </c>
      <c r="B109" s="5" t="s">
        <v>5</v>
      </c>
      <c r="C109" s="5" t="s">
        <v>89</v>
      </c>
      <c r="D109" s="5" t="s">
        <v>103</v>
      </c>
      <c r="E109" s="5" t="s">
        <v>8</v>
      </c>
      <c r="F109" s="6">
        <f t="shared" si="18"/>
        <v>0</v>
      </c>
      <c r="G109" s="9">
        <f>G110</f>
        <v>0</v>
      </c>
      <c r="H109" s="34">
        <f t="shared" si="16"/>
        <v>0</v>
      </c>
      <c r="I109" s="9">
        <f t="shared" ref="I109" si="28">I110</f>
        <v>0</v>
      </c>
      <c r="J109" s="29" t="e">
        <f t="shared" si="17"/>
        <v>#DIV/0!</v>
      </c>
      <c r="K109" s="3"/>
    </row>
    <row r="110" spans="1:11" ht="31.2" hidden="1" outlineLevel="5" x14ac:dyDescent="0.3">
      <c r="A110" s="12" t="s">
        <v>23</v>
      </c>
      <c r="B110" s="5" t="s">
        <v>5</v>
      </c>
      <c r="C110" s="5" t="s">
        <v>89</v>
      </c>
      <c r="D110" s="5" t="s">
        <v>103</v>
      </c>
      <c r="E110" s="5" t="s">
        <v>24</v>
      </c>
      <c r="F110" s="6">
        <f t="shared" si="18"/>
        <v>0</v>
      </c>
      <c r="G110" s="9">
        <v>0</v>
      </c>
      <c r="H110" s="34">
        <f t="shared" si="16"/>
        <v>0</v>
      </c>
      <c r="I110" s="9">
        <v>0</v>
      </c>
      <c r="J110" s="29" t="e">
        <f t="shared" si="17"/>
        <v>#DIV/0!</v>
      </c>
      <c r="K110" s="3"/>
    </row>
    <row r="111" spans="1:11" hidden="1" outlineLevel="1" x14ac:dyDescent="0.3">
      <c r="A111" s="15" t="s">
        <v>108</v>
      </c>
      <c r="B111" s="7" t="s">
        <v>5</v>
      </c>
      <c r="C111" s="7" t="s">
        <v>109</v>
      </c>
      <c r="D111" s="7" t="s">
        <v>7</v>
      </c>
      <c r="E111" s="7" t="s">
        <v>8</v>
      </c>
      <c r="F111" s="8">
        <f t="shared" si="18"/>
        <v>0</v>
      </c>
      <c r="G111" s="9">
        <f>G112</f>
        <v>0</v>
      </c>
      <c r="H111" s="34">
        <f t="shared" si="16"/>
        <v>0</v>
      </c>
      <c r="I111" s="9">
        <f t="shared" ref="I111:I114" si="29">I112</f>
        <v>0</v>
      </c>
      <c r="J111" s="29" t="e">
        <f t="shared" si="17"/>
        <v>#DIV/0!</v>
      </c>
      <c r="K111" s="3"/>
    </row>
    <row r="112" spans="1:11" ht="31.2" hidden="1" outlineLevel="2" x14ac:dyDescent="0.3">
      <c r="A112" s="12" t="s">
        <v>110</v>
      </c>
      <c r="B112" s="5" t="s">
        <v>5</v>
      </c>
      <c r="C112" s="5" t="s">
        <v>111</v>
      </c>
      <c r="D112" s="5" t="s">
        <v>7</v>
      </c>
      <c r="E112" s="5" t="s">
        <v>8</v>
      </c>
      <c r="F112" s="6">
        <f t="shared" si="18"/>
        <v>0</v>
      </c>
      <c r="G112" s="9">
        <f>G113</f>
        <v>0</v>
      </c>
      <c r="H112" s="34">
        <f t="shared" si="16"/>
        <v>0</v>
      </c>
      <c r="I112" s="9">
        <f t="shared" si="29"/>
        <v>0</v>
      </c>
      <c r="J112" s="29" t="e">
        <f t="shared" si="17"/>
        <v>#DIV/0!</v>
      </c>
      <c r="K112" s="3"/>
    </row>
    <row r="113" spans="1:11" ht="62.4" hidden="1" outlineLevel="3" x14ac:dyDescent="0.3">
      <c r="A113" s="12" t="s">
        <v>13</v>
      </c>
      <c r="B113" s="5" t="s">
        <v>5</v>
      </c>
      <c r="C113" s="5" t="s">
        <v>111</v>
      </c>
      <c r="D113" s="5" t="s">
        <v>14</v>
      </c>
      <c r="E113" s="5" t="s">
        <v>8</v>
      </c>
      <c r="F113" s="6">
        <f t="shared" si="18"/>
        <v>0</v>
      </c>
      <c r="G113" s="9">
        <f>G114</f>
        <v>0</v>
      </c>
      <c r="H113" s="34">
        <f t="shared" si="16"/>
        <v>0</v>
      </c>
      <c r="I113" s="9">
        <f t="shared" si="29"/>
        <v>0</v>
      </c>
      <c r="J113" s="29" t="e">
        <f t="shared" si="17"/>
        <v>#DIV/0!</v>
      </c>
      <c r="K113" s="3"/>
    </row>
    <row r="114" spans="1:11" ht="31.2" hidden="1" outlineLevel="4" x14ac:dyDescent="0.3">
      <c r="A114" s="12" t="s">
        <v>112</v>
      </c>
      <c r="B114" s="5" t="s">
        <v>5</v>
      </c>
      <c r="C114" s="5" t="s">
        <v>111</v>
      </c>
      <c r="D114" s="5" t="s">
        <v>113</v>
      </c>
      <c r="E114" s="5" t="s">
        <v>8</v>
      </c>
      <c r="F114" s="6">
        <f t="shared" si="18"/>
        <v>0</v>
      </c>
      <c r="G114" s="9">
        <f>G115</f>
        <v>0</v>
      </c>
      <c r="H114" s="34">
        <f t="shared" si="16"/>
        <v>0</v>
      </c>
      <c r="I114" s="9">
        <f t="shared" si="29"/>
        <v>0</v>
      </c>
      <c r="J114" s="29" t="e">
        <f t="shared" si="17"/>
        <v>#DIV/0!</v>
      </c>
      <c r="K114" s="3"/>
    </row>
    <row r="115" spans="1:11" ht="31.2" hidden="1" outlineLevel="5" x14ac:dyDescent="0.3">
      <c r="A115" s="12" t="s">
        <v>23</v>
      </c>
      <c r="B115" s="5" t="s">
        <v>5</v>
      </c>
      <c r="C115" s="5" t="s">
        <v>111</v>
      </c>
      <c r="D115" s="5" t="s">
        <v>113</v>
      </c>
      <c r="E115" s="5" t="s">
        <v>24</v>
      </c>
      <c r="F115" s="6">
        <f t="shared" si="18"/>
        <v>0</v>
      </c>
      <c r="G115" s="9">
        <v>0</v>
      </c>
      <c r="H115" s="34">
        <f t="shared" si="16"/>
        <v>0</v>
      </c>
      <c r="I115" s="9">
        <v>0</v>
      </c>
      <c r="J115" s="29" t="e">
        <f t="shared" si="17"/>
        <v>#DIV/0!</v>
      </c>
      <c r="K115" s="3"/>
    </row>
    <row r="116" spans="1:11" outlineLevel="1" collapsed="1" x14ac:dyDescent="0.3">
      <c r="A116" s="15" t="s">
        <v>114</v>
      </c>
      <c r="B116" s="7" t="s">
        <v>5</v>
      </c>
      <c r="C116" s="7" t="s">
        <v>115</v>
      </c>
      <c r="D116" s="7" t="s">
        <v>7</v>
      </c>
      <c r="E116" s="7" t="s">
        <v>8</v>
      </c>
      <c r="F116" s="8">
        <f t="shared" si="18"/>
        <v>1692.9195199999999</v>
      </c>
      <c r="G116" s="9">
        <f>G117</f>
        <v>1692919.52</v>
      </c>
      <c r="H116" s="34">
        <f t="shared" si="16"/>
        <v>735.37431000000004</v>
      </c>
      <c r="I116" s="9">
        <f t="shared" ref="I116:I117" si="30">I117</f>
        <v>735374.31</v>
      </c>
      <c r="J116" s="29">
        <f t="shared" si="17"/>
        <v>43.438232078510154</v>
      </c>
      <c r="K116" s="3"/>
    </row>
    <row r="117" spans="1:11" outlineLevel="2" x14ac:dyDescent="0.3">
      <c r="A117" s="12" t="s">
        <v>116</v>
      </c>
      <c r="B117" s="5" t="s">
        <v>5</v>
      </c>
      <c r="C117" s="5" t="s">
        <v>117</v>
      </c>
      <c r="D117" s="5" t="s">
        <v>7</v>
      </c>
      <c r="E117" s="5" t="s">
        <v>8</v>
      </c>
      <c r="F117" s="6">
        <f t="shared" si="18"/>
        <v>1692.9195199999999</v>
      </c>
      <c r="G117" s="9">
        <f>G118</f>
        <v>1692919.52</v>
      </c>
      <c r="H117" s="34">
        <f t="shared" si="16"/>
        <v>735.37431000000004</v>
      </c>
      <c r="I117" s="9">
        <f t="shared" si="30"/>
        <v>735374.31</v>
      </c>
      <c r="J117" s="29">
        <f t="shared" si="17"/>
        <v>43.438232078510154</v>
      </c>
      <c r="K117" s="3"/>
    </row>
    <row r="118" spans="1:11" ht="46.8" outlineLevel="3" x14ac:dyDescent="0.3">
      <c r="A118" s="12" t="s">
        <v>118</v>
      </c>
      <c r="B118" s="5" t="s">
        <v>5</v>
      </c>
      <c r="C118" s="5" t="s">
        <v>117</v>
      </c>
      <c r="D118" s="5" t="s">
        <v>119</v>
      </c>
      <c r="E118" s="5" t="s">
        <v>8</v>
      </c>
      <c r="F118" s="6">
        <f t="shared" si="18"/>
        <v>1692.9195199999999</v>
      </c>
      <c r="G118" s="9">
        <f>G119+G122</f>
        <v>1692919.52</v>
      </c>
      <c r="H118" s="34">
        <f t="shared" si="16"/>
        <v>735.37431000000004</v>
      </c>
      <c r="I118" s="9">
        <f>I119+I122</f>
        <v>735374.31</v>
      </c>
      <c r="J118" s="29">
        <f t="shared" si="17"/>
        <v>43.438232078510154</v>
      </c>
      <c r="K118" s="3"/>
    </row>
    <row r="119" spans="1:11" outlineLevel="4" x14ac:dyDescent="0.3">
      <c r="A119" s="12" t="s">
        <v>120</v>
      </c>
      <c r="B119" s="5" t="s">
        <v>5</v>
      </c>
      <c r="C119" s="5" t="s">
        <v>117</v>
      </c>
      <c r="D119" s="5" t="s">
        <v>121</v>
      </c>
      <c r="E119" s="5" t="s">
        <v>8</v>
      </c>
      <c r="F119" s="6">
        <f t="shared" si="18"/>
        <v>1639.4195199999999</v>
      </c>
      <c r="G119" s="9">
        <f>G120+G121</f>
        <v>1639419.52</v>
      </c>
      <c r="H119" s="34">
        <f t="shared" si="16"/>
        <v>681.87431000000004</v>
      </c>
      <c r="I119" s="9">
        <f t="shared" ref="I119" si="31">I120+I121</f>
        <v>681874.31</v>
      </c>
      <c r="J119" s="29">
        <f t="shared" si="17"/>
        <v>41.592423518295064</v>
      </c>
      <c r="K119" s="3"/>
    </row>
    <row r="120" spans="1:11" ht="62.4" outlineLevel="5" x14ac:dyDescent="0.3">
      <c r="A120" s="12" t="s">
        <v>17</v>
      </c>
      <c r="B120" s="5" t="s">
        <v>5</v>
      </c>
      <c r="C120" s="5" t="s">
        <v>117</v>
      </c>
      <c r="D120" s="5" t="s">
        <v>121</v>
      </c>
      <c r="E120" s="5" t="s">
        <v>18</v>
      </c>
      <c r="F120" s="6">
        <f t="shared" si="18"/>
        <v>1044.5221999999999</v>
      </c>
      <c r="G120" s="9">
        <v>1044522.2</v>
      </c>
      <c r="H120" s="34">
        <f t="shared" si="16"/>
        <v>341.67397999999997</v>
      </c>
      <c r="I120" s="9">
        <v>341673.98</v>
      </c>
      <c r="J120" s="29">
        <f t="shared" si="17"/>
        <v>32.711030938356309</v>
      </c>
      <c r="K120" s="3"/>
    </row>
    <row r="121" spans="1:11" ht="31.2" outlineLevel="5" x14ac:dyDescent="0.3">
      <c r="A121" s="12" t="s">
        <v>23</v>
      </c>
      <c r="B121" s="5" t="s">
        <v>5</v>
      </c>
      <c r="C121" s="5" t="s">
        <v>117</v>
      </c>
      <c r="D121" s="5" t="s">
        <v>121</v>
      </c>
      <c r="E121" s="5" t="s">
        <v>24</v>
      </c>
      <c r="F121" s="6">
        <f t="shared" si="18"/>
        <v>594.89731999999992</v>
      </c>
      <c r="G121" s="9">
        <f>591897.32+3000</f>
        <v>594897.31999999995</v>
      </c>
      <c r="H121" s="34">
        <f t="shared" si="16"/>
        <v>340.20033000000001</v>
      </c>
      <c r="I121" s="9">
        <v>340200.33</v>
      </c>
      <c r="J121" s="29">
        <f t="shared" si="17"/>
        <v>57.186394788263641</v>
      </c>
      <c r="K121" s="3"/>
    </row>
    <row r="122" spans="1:11" ht="31.2" outlineLevel="5" x14ac:dyDescent="0.3">
      <c r="A122" s="47" t="s">
        <v>168</v>
      </c>
      <c r="B122" s="5">
        <v>981</v>
      </c>
      <c r="C122" s="22" t="s">
        <v>117</v>
      </c>
      <c r="D122" s="5" t="s">
        <v>170</v>
      </c>
      <c r="E122" s="22" t="s">
        <v>8</v>
      </c>
      <c r="F122" s="6">
        <f t="shared" si="18"/>
        <v>53.5</v>
      </c>
      <c r="G122" s="9">
        <f>G123</f>
        <v>53500</v>
      </c>
      <c r="H122" s="34">
        <f>H123</f>
        <v>53.5</v>
      </c>
      <c r="I122" s="9">
        <f>I123</f>
        <v>53500</v>
      </c>
      <c r="J122" s="29">
        <f t="shared" si="17"/>
        <v>100</v>
      </c>
      <c r="K122" s="3"/>
    </row>
    <row r="123" spans="1:11" ht="62.4" outlineLevel="5" x14ac:dyDescent="0.3">
      <c r="A123" s="48" t="s">
        <v>169</v>
      </c>
      <c r="B123" s="5">
        <v>981</v>
      </c>
      <c r="C123" s="22" t="s">
        <v>117</v>
      </c>
      <c r="D123" s="5" t="s">
        <v>170</v>
      </c>
      <c r="E123" s="22" t="s">
        <v>18</v>
      </c>
      <c r="F123" s="6">
        <f t="shared" si="18"/>
        <v>53.5</v>
      </c>
      <c r="G123" s="9">
        <v>53500</v>
      </c>
      <c r="H123" s="34">
        <f t="shared" si="16"/>
        <v>53.5</v>
      </c>
      <c r="I123" s="9">
        <v>53500</v>
      </c>
      <c r="J123" s="29">
        <f t="shared" si="17"/>
        <v>100</v>
      </c>
      <c r="K123" s="3"/>
    </row>
    <row r="124" spans="1:11" outlineLevel="1" x14ac:dyDescent="0.3">
      <c r="A124" s="15" t="s">
        <v>122</v>
      </c>
      <c r="B124" s="7" t="s">
        <v>5</v>
      </c>
      <c r="C124" s="7" t="s">
        <v>123</v>
      </c>
      <c r="D124" s="7" t="s">
        <v>7</v>
      </c>
      <c r="E124" s="7" t="s">
        <v>8</v>
      </c>
      <c r="F124" s="8">
        <f t="shared" si="18"/>
        <v>42.408000000000001</v>
      </c>
      <c r="G124" s="9">
        <f>G125</f>
        <v>42408</v>
      </c>
      <c r="H124" s="34">
        <f t="shared" si="16"/>
        <v>17.670000000000002</v>
      </c>
      <c r="I124" s="9">
        <f t="shared" ref="I124:I127" si="32">I125</f>
        <v>17670</v>
      </c>
      <c r="J124" s="29">
        <f t="shared" si="17"/>
        <v>41.666666666666671</v>
      </c>
      <c r="K124" s="3"/>
    </row>
    <row r="125" spans="1:11" outlineLevel="2" x14ac:dyDescent="0.3">
      <c r="A125" s="12" t="s">
        <v>124</v>
      </c>
      <c r="B125" s="5" t="s">
        <v>5</v>
      </c>
      <c r="C125" s="5" t="s">
        <v>125</v>
      </c>
      <c r="D125" s="5" t="s">
        <v>7</v>
      </c>
      <c r="E125" s="5" t="s">
        <v>8</v>
      </c>
      <c r="F125" s="6">
        <f t="shared" si="18"/>
        <v>42.408000000000001</v>
      </c>
      <c r="G125" s="9">
        <f>G126</f>
        <v>42408</v>
      </c>
      <c r="H125" s="34">
        <f t="shared" si="16"/>
        <v>17.670000000000002</v>
      </c>
      <c r="I125" s="9">
        <f t="shared" si="32"/>
        <v>17670</v>
      </c>
      <c r="J125" s="29">
        <f t="shared" si="17"/>
        <v>41.666666666666671</v>
      </c>
      <c r="K125" s="3"/>
    </row>
    <row r="126" spans="1:11" ht="62.4" outlineLevel="3" x14ac:dyDescent="0.3">
      <c r="A126" s="12" t="s">
        <v>13</v>
      </c>
      <c r="B126" s="5" t="s">
        <v>5</v>
      </c>
      <c r="C126" s="5" t="s">
        <v>125</v>
      </c>
      <c r="D126" s="5" t="s">
        <v>14</v>
      </c>
      <c r="E126" s="5" t="s">
        <v>8</v>
      </c>
      <c r="F126" s="6">
        <f t="shared" si="18"/>
        <v>42.408000000000001</v>
      </c>
      <c r="G126" s="9">
        <f>G127</f>
        <v>42408</v>
      </c>
      <c r="H126" s="34">
        <f t="shared" si="16"/>
        <v>17.670000000000002</v>
      </c>
      <c r="I126" s="9">
        <f t="shared" si="32"/>
        <v>17670</v>
      </c>
      <c r="J126" s="29">
        <f t="shared" si="17"/>
        <v>41.666666666666671</v>
      </c>
      <c r="K126" s="3"/>
    </row>
    <row r="127" spans="1:11" outlineLevel="4" x14ac:dyDescent="0.3">
      <c r="A127" s="12" t="s">
        <v>126</v>
      </c>
      <c r="B127" s="5" t="s">
        <v>5</v>
      </c>
      <c r="C127" s="5" t="s">
        <v>125</v>
      </c>
      <c r="D127" s="5" t="s">
        <v>127</v>
      </c>
      <c r="E127" s="5" t="s">
        <v>8</v>
      </c>
      <c r="F127" s="6">
        <f t="shared" si="18"/>
        <v>42.408000000000001</v>
      </c>
      <c r="G127" s="9">
        <f>G128</f>
        <v>42408</v>
      </c>
      <c r="H127" s="34">
        <f t="shared" si="16"/>
        <v>17.670000000000002</v>
      </c>
      <c r="I127" s="9">
        <f t="shared" si="32"/>
        <v>17670</v>
      </c>
      <c r="J127" s="29">
        <f t="shared" si="17"/>
        <v>41.666666666666671</v>
      </c>
      <c r="K127" s="3"/>
    </row>
    <row r="128" spans="1:11" outlineLevel="5" x14ac:dyDescent="0.3">
      <c r="A128" s="12" t="s">
        <v>128</v>
      </c>
      <c r="B128" s="5" t="s">
        <v>5</v>
      </c>
      <c r="C128" s="5" t="s">
        <v>125</v>
      </c>
      <c r="D128" s="5" t="s">
        <v>127</v>
      </c>
      <c r="E128" s="5" t="s">
        <v>129</v>
      </c>
      <c r="F128" s="6">
        <f t="shared" si="18"/>
        <v>42.408000000000001</v>
      </c>
      <c r="G128" s="9">
        <v>42408</v>
      </c>
      <c r="H128" s="34">
        <f t="shared" si="16"/>
        <v>17.670000000000002</v>
      </c>
      <c r="I128" s="9">
        <v>17670</v>
      </c>
      <c r="J128" s="29">
        <f t="shared" si="17"/>
        <v>41.666666666666671</v>
      </c>
      <c r="K128" s="3"/>
    </row>
    <row r="129" spans="1:11" outlineLevel="1" x14ac:dyDescent="0.3">
      <c r="A129" s="15" t="s">
        <v>130</v>
      </c>
      <c r="B129" s="7" t="s">
        <v>5</v>
      </c>
      <c r="C129" s="7" t="s">
        <v>131</v>
      </c>
      <c r="D129" s="7" t="s">
        <v>7</v>
      </c>
      <c r="E129" s="7" t="s">
        <v>8</v>
      </c>
      <c r="F129" s="8">
        <f t="shared" si="18"/>
        <v>10</v>
      </c>
      <c r="G129" s="9">
        <f>G130</f>
        <v>10000</v>
      </c>
      <c r="H129" s="34">
        <f t="shared" si="16"/>
        <v>9.9499999999999993</v>
      </c>
      <c r="I129" s="9">
        <f t="shared" ref="I129:I132" si="33">I130</f>
        <v>9950</v>
      </c>
      <c r="J129" s="29">
        <f t="shared" si="17"/>
        <v>99.499999999999986</v>
      </c>
      <c r="K129" s="3"/>
    </row>
    <row r="130" spans="1:11" outlineLevel="2" x14ac:dyDescent="0.3">
      <c r="A130" s="12" t="s">
        <v>132</v>
      </c>
      <c r="B130" s="5" t="s">
        <v>5</v>
      </c>
      <c r="C130" s="5" t="s">
        <v>133</v>
      </c>
      <c r="D130" s="5" t="s">
        <v>7</v>
      </c>
      <c r="E130" s="5" t="s">
        <v>8</v>
      </c>
      <c r="F130" s="6">
        <f t="shared" si="18"/>
        <v>10</v>
      </c>
      <c r="G130" s="9">
        <f>G131</f>
        <v>10000</v>
      </c>
      <c r="H130" s="34">
        <f t="shared" si="16"/>
        <v>9.9499999999999993</v>
      </c>
      <c r="I130" s="9">
        <f t="shared" si="33"/>
        <v>9950</v>
      </c>
      <c r="J130" s="29">
        <f t="shared" si="17"/>
        <v>99.499999999999986</v>
      </c>
      <c r="K130" s="3"/>
    </row>
    <row r="131" spans="1:11" ht="31.2" outlineLevel="3" x14ac:dyDescent="0.3">
      <c r="A131" s="12" t="s">
        <v>134</v>
      </c>
      <c r="B131" s="5" t="s">
        <v>5</v>
      </c>
      <c r="C131" s="5" t="s">
        <v>133</v>
      </c>
      <c r="D131" s="5" t="s">
        <v>135</v>
      </c>
      <c r="E131" s="5" t="s">
        <v>8</v>
      </c>
      <c r="F131" s="6">
        <f t="shared" si="18"/>
        <v>10</v>
      </c>
      <c r="G131" s="9">
        <f>G132</f>
        <v>10000</v>
      </c>
      <c r="H131" s="34">
        <f t="shared" si="16"/>
        <v>9.9499999999999993</v>
      </c>
      <c r="I131" s="9">
        <f t="shared" si="33"/>
        <v>9950</v>
      </c>
      <c r="J131" s="29">
        <f t="shared" si="17"/>
        <v>99.499999999999986</v>
      </c>
      <c r="K131" s="3"/>
    </row>
    <row r="132" spans="1:11" outlineLevel="4" x14ac:dyDescent="0.3">
      <c r="A132" s="12" t="s">
        <v>136</v>
      </c>
      <c r="B132" s="5" t="s">
        <v>5</v>
      </c>
      <c r="C132" s="5" t="s">
        <v>133</v>
      </c>
      <c r="D132" s="5" t="s">
        <v>137</v>
      </c>
      <c r="E132" s="5" t="s">
        <v>8</v>
      </c>
      <c r="F132" s="6">
        <f>G132/1000</f>
        <v>10</v>
      </c>
      <c r="G132" s="9">
        <f>G133</f>
        <v>10000</v>
      </c>
      <c r="H132" s="34">
        <f t="shared" si="16"/>
        <v>9.9499999999999993</v>
      </c>
      <c r="I132" s="9">
        <f t="shared" si="33"/>
        <v>9950</v>
      </c>
      <c r="J132" s="29">
        <f t="shared" si="17"/>
        <v>99.499999999999986</v>
      </c>
      <c r="K132" s="3"/>
    </row>
    <row r="133" spans="1:11" ht="31.2" outlineLevel="4" x14ac:dyDescent="0.3">
      <c r="A133" s="12" t="s">
        <v>23</v>
      </c>
      <c r="B133" s="5">
        <v>981</v>
      </c>
      <c r="C133" s="5">
        <v>1102</v>
      </c>
      <c r="D133" s="5">
        <v>1000004010</v>
      </c>
      <c r="E133" s="5">
        <v>200</v>
      </c>
      <c r="F133" s="6">
        <f>G133/1000</f>
        <v>10</v>
      </c>
      <c r="G133" s="9">
        <v>10000</v>
      </c>
      <c r="H133" s="34">
        <f t="shared" si="16"/>
        <v>9.9499999999999993</v>
      </c>
      <c r="I133" s="9">
        <v>9950</v>
      </c>
      <c r="J133" s="29">
        <f t="shared" si="17"/>
        <v>99.499999999999986</v>
      </c>
      <c r="K133" s="3"/>
    </row>
    <row r="134" spans="1:11" hidden="1" outlineLevel="5" x14ac:dyDescent="0.3">
      <c r="A134" s="17" t="s">
        <v>128</v>
      </c>
      <c r="B134" s="18" t="s">
        <v>5</v>
      </c>
      <c r="C134" s="18" t="s">
        <v>133</v>
      </c>
      <c r="D134" s="18" t="s">
        <v>137</v>
      </c>
      <c r="E134" s="18" t="s">
        <v>129</v>
      </c>
      <c r="F134" s="6">
        <f>G134/1000</f>
        <v>0</v>
      </c>
      <c r="G134" s="9">
        <v>0</v>
      </c>
      <c r="H134" s="34">
        <f t="shared" si="16"/>
        <v>0</v>
      </c>
      <c r="I134" s="9">
        <v>0</v>
      </c>
      <c r="J134" s="29" t="e">
        <f t="shared" si="17"/>
        <v>#DIV/0!</v>
      </c>
      <c r="K134" s="3"/>
    </row>
    <row r="135" spans="1:11" ht="18.75" customHeight="1" collapsed="1" x14ac:dyDescent="0.3">
      <c r="A135" s="75" t="s">
        <v>138</v>
      </c>
      <c r="B135" s="76"/>
      <c r="C135" s="76"/>
      <c r="D135" s="76"/>
      <c r="E135" s="76"/>
      <c r="F135" s="16">
        <f>G135/1000-0.1</f>
        <v>18267.499930000002</v>
      </c>
      <c r="G135" s="10">
        <f>G129+G124+G116+G111+G76+G53+G48+G42+G11</f>
        <v>18267599.93</v>
      </c>
      <c r="H135" s="34">
        <f t="shared" si="16"/>
        <v>5726.4702800000005</v>
      </c>
      <c r="I135" s="10">
        <f>I129+I124+I116+I111+I76+I53+I48+I42+I11</f>
        <v>5726470.2800000003</v>
      </c>
      <c r="J135" s="33"/>
      <c r="K135" s="3"/>
    </row>
    <row r="136" spans="1:11" ht="12.75" customHeight="1" x14ac:dyDescent="0.3">
      <c r="A136" s="13"/>
      <c r="B136" s="3"/>
      <c r="C136" s="3"/>
      <c r="D136" s="3"/>
      <c r="E136" s="3"/>
      <c r="F136" s="3"/>
      <c r="G136" s="3"/>
      <c r="H136" s="37"/>
      <c r="I136" s="3"/>
      <c r="J136" s="30"/>
      <c r="K136" s="3"/>
    </row>
    <row r="137" spans="1:11" ht="25.65" customHeight="1" x14ac:dyDescent="0.3">
      <c r="A137" s="77"/>
      <c r="B137" s="78"/>
      <c r="C137" s="78"/>
      <c r="D137" s="78"/>
      <c r="E137" s="78"/>
      <c r="F137" s="78"/>
      <c r="G137" s="78"/>
      <c r="H137" s="38"/>
      <c r="I137" s="23"/>
      <c r="J137" s="31"/>
      <c r="K137" s="3"/>
    </row>
  </sheetData>
  <mergeCells count="9">
    <mergeCell ref="A137:G137"/>
    <mergeCell ref="A135:E135"/>
    <mergeCell ref="A7:N7"/>
    <mergeCell ref="A8:N8"/>
    <mergeCell ref="F1:N1"/>
    <mergeCell ref="F2:N2"/>
    <mergeCell ref="F3:N3"/>
    <mergeCell ref="F4:N4"/>
    <mergeCell ref="A6:N6"/>
  </mergeCells>
  <pageMargins left="0.78749999999999998" right="0.59027779999999996" top="0.59027779999999996" bottom="0.59027779999999996" header="0.39374999999999999" footer="0.51180550000000002"/>
  <pageSetup paperSize="9" scale="4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</vt:lpstr>
      <vt:lpstr>3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2022-07-15T05:37:10Z</cp:lastPrinted>
  <dcterms:created xsi:type="dcterms:W3CDTF">2020-02-04T06:06:40Z</dcterms:created>
  <dcterms:modified xsi:type="dcterms:W3CDTF">2022-07-15T07:47:36Z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