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ДУМЫ\2022\№3-23- от 19.12.2022 -бюджет 2023-2025\"/>
    </mc:Choice>
  </mc:AlternateContent>
  <bookViews>
    <workbookView xWindow="-120" yWindow="-120" windowWidth="15480" windowHeight="11640" activeTab="1"/>
  </bookViews>
  <sheets>
    <sheet name="Приложение 5" sheetId="2" r:id="rId1"/>
    <sheet name="Приложение 10" sheetId="3" r:id="rId2"/>
  </sheets>
  <externalReferences>
    <externalReference r:id="rId3"/>
    <externalReference r:id="rId4"/>
  </externalReferences>
  <definedNames>
    <definedName name="_xlnm._FilterDatabase" localSheetId="1" hidden="1">'Приложение 10'!$A$10:$K$97</definedName>
    <definedName name="_xlnm.Print_Titles" localSheetId="1">'Приложение 10'!$11:$11</definedName>
    <definedName name="_xlnm.Print_Titles" localSheetId="0">'Приложение 5'!$10:$10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2" l="1"/>
  <c r="E116" i="2"/>
  <c r="D44" i="2"/>
  <c r="D45" i="2"/>
  <c r="D41" i="2"/>
  <c r="D42" i="2"/>
  <c r="D43" i="2"/>
  <c r="D53" i="2"/>
  <c r="E53" i="2"/>
  <c r="D57" i="2"/>
  <c r="D70" i="2" l="1"/>
  <c r="D69" i="2"/>
  <c r="D56" i="2" l="1"/>
  <c r="E44" i="2"/>
  <c r="E43" i="2" s="1"/>
  <c r="E42" i="2" l="1"/>
  <c r="G95" i="3"/>
  <c r="G12" i="3"/>
  <c r="F18" i="3"/>
  <c r="D18" i="3"/>
  <c r="E15" i="3"/>
  <c r="F17" i="3"/>
  <c r="D17" i="3"/>
  <c r="D14" i="3"/>
  <c r="D45" i="3"/>
  <c r="F47" i="3"/>
  <c r="F45" i="3"/>
  <c r="F46" i="3"/>
  <c r="D46" i="3"/>
  <c r="D47" i="3"/>
  <c r="G35" i="3"/>
  <c r="E35" i="3"/>
  <c r="G36" i="3"/>
  <c r="E36" i="3"/>
  <c r="D29" i="3"/>
  <c r="F29" i="3"/>
  <c r="F37" i="3"/>
  <c r="D37" i="3"/>
  <c r="G39" i="3"/>
  <c r="G40" i="3"/>
  <c r="F39" i="3"/>
  <c r="F40" i="3"/>
  <c r="F41" i="3"/>
  <c r="D41" i="3"/>
  <c r="E40" i="3"/>
  <c r="E39" i="3" s="1"/>
  <c r="D39" i="3" s="1"/>
  <c r="D39" i="2"/>
  <c r="E38" i="2"/>
  <c r="D91" i="2"/>
  <c r="E90" i="2"/>
  <c r="D90" i="2" s="1"/>
  <c r="E88" i="2"/>
  <c r="E107" i="2"/>
  <c r="E106" i="2" s="1"/>
  <c r="D75" i="2"/>
  <c r="E74" i="2"/>
  <c r="D74" i="2" s="1"/>
  <c r="D23" i="2"/>
  <c r="E22" i="2"/>
  <c r="D22" i="2" s="1"/>
  <c r="E41" i="2" l="1"/>
  <c r="D40" i="3"/>
  <c r="E14" i="2" l="1"/>
  <c r="E32" i="2" l="1"/>
  <c r="E72" i="2" l="1"/>
  <c r="B72" i="2"/>
  <c r="D73" i="2"/>
  <c r="D72" i="2" l="1"/>
  <c r="E65" i="3" l="1"/>
  <c r="E64" i="3" s="1"/>
  <c r="G65" i="3"/>
  <c r="G64" i="3" s="1"/>
  <c r="G48" i="3"/>
  <c r="D74" i="3"/>
  <c r="E73" i="3"/>
  <c r="D73" i="3" s="1"/>
  <c r="D72" i="3"/>
  <c r="E71" i="3"/>
  <c r="D71" i="3" s="1"/>
  <c r="F70" i="3"/>
  <c r="F71" i="3"/>
  <c r="F72" i="3"/>
  <c r="F73" i="3"/>
  <c r="F74" i="3"/>
  <c r="D70" i="3" l="1"/>
  <c r="E70" i="3"/>
  <c r="G33" i="3" l="1"/>
  <c r="E33" i="3"/>
  <c r="G52" i="3" l="1"/>
  <c r="E52" i="3"/>
  <c r="F14" i="3"/>
  <c r="E13" i="3"/>
  <c r="G68" i="3"/>
  <c r="G67" i="3" s="1"/>
  <c r="G54" i="3"/>
  <c r="E54" i="3"/>
  <c r="G50" i="3"/>
  <c r="E50" i="3"/>
  <c r="E49" i="3"/>
  <c r="E48" i="3" s="1"/>
  <c r="G46" i="3"/>
  <c r="E46" i="3"/>
  <c r="G43" i="3"/>
  <c r="G42" i="3" s="1"/>
  <c r="E43" i="3"/>
  <c r="E42" i="3" s="1"/>
  <c r="E28" i="3"/>
  <c r="G28" i="3"/>
  <c r="G26" i="3"/>
  <c r="E26" i="3"/>
  <c r="D21" i="3"/>
  <c r="G22" i="3"/>
  <c r="E22" i="3"/>
  <c r="F21" i="3"/>
  <c r="E68" i="3" l="1"/>
  <c r="E67" i="3" s="1"/>
  <c r="G61" i="3"/>
  <c r="G60" i="3" s="1"/>
  <c r="G15" i="3"/>
  <c r="G30" i="3"/>
  <c r="E61" i="3"/>
  <c r="E60" i="3" s="1"/>
  <c r="G45" i="3"/>
  <c r="E19" i="2"/>
  <c r="E30" i="3"/>
  <c r="E19" i="3"/>
  <c r="G19" i="3"/>
  <c r="E45" i="3"/>
  <c r="G13" i="3"/>
  <c r="E56" i="2"/>
  <c r="E69" i="2"/>
  <c r="E68" i="2" s="1"/>
  <c r="E12" i="3" l="1"/>
  <c r="E95" i="3" s="1"/>
  <c r="D98" i="2"/>
  <c r="D99" i="2"/>
  <c r="D100" i="2"/>
  <c r="D101" i="2"/>
  <c r="D102" i="2"/>
  <c r="D103" i="2"/>
  <c r="D105" i="2"/>
  <c r="E104" i="2"/>
  <c r="D104" i="2" s="1"/>
  <c r="E93" i="2"/>
  <c r="D93" i="2" s="1"/>
  <c r="D94" i="2"/>
  <c r="E111" i="2"/>
  <c r="D112" i="2"/>
  <c r="D48" i="2"/>
  <c r="E47" i="2"/>
  <c r="D47" i="2" s="1"/>
  <c r="F95" i="3" l="1"/>
  <c r="E46" i="2"/>
  <c r="D46" i="2" s="1"/>
  <c r="E92" i="2"/>
  <c r="D92" i="2" s="1"/>
  <c r="D111" i="2"/>
  <c r="D61" i="2" l="1"/>
  <c r="D16" i="2"/>
  <c r="D21" i="2"/>
  <c r="D63" i="2"/>
  <c r="D65" i="2"/>
  <c r="D67" i="2"/>
  <c r="D71" i="2"/>
  <c r="D78" i="2"/>
  <c r="D81" i="2"/>
  <c r="D83" i="2"/>
  <c r="D85" i="2"/>
  <c r="D87" i="2"/>
  <c r="D89" i="2"/>
  <c r="E13" i="2" l="1"/>
  <c r="D13" i="2" s="1"/>
  <c r="E15" i="2"/>
  <c r="E24" i="2"/>
  <c r="D24" i="2" s="1"/>
  <c r="E26" i="2"/>
  <c r="D26" i="2" s="1"/>
  <c r="E28" i="2"/>
  <c r="E30" i="2"/>
  <c r="D30" i="2" s="1"/>
  <c r="D32" i="2"/>
  <c r="E35" i="2"/>
  <c r="D35" i="2" s="1"/>
  <c r="D38" i="2"/>
  <c r="E51" i="2"/>
  <c r="D51" i="2" s="1"/>
  <c r="E54" i="2"/>
  <c r="E58" i="2"/>
  <c r="E60" i="2"/>
  <c r="E62" i="2"/>
  <c r="D62" i="2" s="1"/>
  <c r="E64" i="2"/>
  <c r="D64" i="2" s="1"/>
  <c r="E66" i="2"/>
  <c r="E77" i="2"/>
  <c r="D77" i="2" s="1"/>
  <c r="E80" i="2"/>
  <c r="E84" i="2"/>
  <c r="D84" i="2" s="1"/>
  <c r="E86" i="2"/>
  <c r="D86" i="2" s="1"/>
  <c r="D88" i="2"/>
  <c r="E96" i="2"/>
  <c r="E109" i="2"/>
  <c r="D60" i="2"/>
  <c r="D97" i="2"/>
  <c r="F13" i="3"/>
  <c r="F15" i="3"/>
  <c r="F16" i="3"/>
  <c r="F19" i="3"/>
  <c r="F20" i="3"/>
  <c r="F22" i="3"/>
  <c r="F23" i="3"/>
  <c r="F24" i="3"/>
  <c r="F25" i="3"/>
  <c r="F26" i="3"/>
  <c r="F27" i="3"/>
  <c r="F28" i="3"/>
  <c r="F30" i="3"/>
  <c r="F31" i="3"/>
  <c r="F32" i="3"/>
  <c r="F33" i="3"/>
  <c r="F34" i="3"/>
  <c r="F35" i="3"/>
  <c r="F36" i="3"/>
  <c r="F38" i="3"/>
  <c r="F42" i="3"/>
  <c r="F43" i="3"/>
  <c r="F44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12" i="3"/>
  <c r="D13" i="3"/>
  <c r="D15" i="3"/>
  <c r="D16" i="3"/>
  <c r="D19" i="3"/>
  <c r="D20" i="3"/>
  <c r="D22" i="3"/>
  <c r="D23" i="3"/>
  <c r="D24" i="3"/>
  <c r="D25" i="3"/>
  <c r="D26" i="3"/>
  <c r="D27" i="3"/>
  <c r="D28" i="3"/>
  <c r="D30" i="3"/>
  <c r="D31" i="3"/>
  <c r="D32" i="3"/>
  <c r="D33" i="3"/>
  <c r="D34" i="3"/>
  <c r="D35" i="3"/>
  <c r="D36" i="3"/>
  <c r="D38" i="3"/>
  <c r="D42" i="3"/>
  <c r="D43" i="3"/>
  <c r="D44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12" i="3"/>
  <c r="D14" i="2"/>
  <c r="D17" i="2"/>
  <c r="D18" i="2"/>
  <c r="D20" i="2"/>
  <c r="D25" i="2"/>
  <c r="D27" i="2"/>
  <c r="D29" i="2"/>
  <c r="D31" i="2"/>
  <c r="D33" i="2"/>
  <c r="D34" i="2"/>
  <c r="D36" i="2"/>
  <c r="D40" i="2"/>
  <c r="D52" i="2"/>
  <c r="D55" i="2"/>
  <c r="D59" i="2"/>
  <c r="D107" i="2"/>
  <c r="D108" i="2"/>
  <c r="D110" i="2"/>
  <c r="D80" i="2" l="1"/>
  <c r="E79" i="2"/>
  <c r="D58" i="2"/>
  <c r="E76" i="2"/>
  <c r="D76" i="2" s="1"/>
  <c r="D28" i="2"/>
  <c r="D66" i="2"/>
  <c r="D109" i="2"/>
  <c r="D106" i="2"/>
  <c r="D96" i="2"/>
  <c r="E95" i="2"/>
  <c r="D54" i="2"/>
  <c r="E37" i="2"/>
  <c r="D37" i="2" s="1"/>
  <c r="D82" i="2"/>
  <c r="D15" i="2"/>
  <c r="D19" i="2"/>
  <c r="D68" i="2"/>
  <c r="E50" i="2"/>
  <c r="D50" i="2" s="1"/>
  <c r="D79" i="2" l="1"/>
  <c r="D116" i="2"/>
  <c r="D12" i="2"/>
  <c r="D95" i="2"/>
</calcChain>
</file>

<file path=xl/sharedStrings.xml><?xml version="1.0" encoding="utf-8"?>
<sst xmlns="http://schemas.openxmlformats.org/spreadsheetml/2006/main" count="560" uniqueCount="147">
  <si>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</si>
  <si>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</si>
  <si>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</si>
  <si>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</si>
  <si>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</si>
  <si>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</si>
  <si>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</si>
  <si>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</si>
  <si>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</si>
  <si>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</si>
  <si>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</si>
  <si>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</si>
  <si>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</si>
  <si>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</si>
  <si>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</si>
  <si>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</si>
  <si>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</si>
  <si>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</si>
  <si>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</si>
  <si>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</si>
  <si>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</si>
  <si>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</si>
  <si>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</si>
  <si>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</si>
  <si>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</si>
  <si>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</si>
  <si>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</si>
  <si>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</si>
  <si>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</si>
  <si>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</si>
  <si>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</si>
  <si>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</si>
  <si>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</si>
  <si>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</si>
  <si>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</si>
  <si>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</si>
  <si>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</si>
  <si>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</si>
  <si>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</si>
  <si>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</si>
  <si>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</si>
  <si>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</si>
  <si>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</si>
  <si>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</si>
  <si>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</si>
  <si>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</si>
  <si>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</si>
  <si>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</si>
  <si>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</si>
  <si>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</si>
  <si>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</si>
  <si>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</si>
  <si>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</si>
  <si>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</si>
  <si>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</si>
  <si>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</si>
  <si>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</si>
  <si>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</si>
  <si>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1100015170</t>
  </si>
  <si>
    <t xml:space="preserve">    Ремонт автомобильных дорог местного значения с твердым покрытием в границах городских населенных пунктах</t>
  </si>
  <si>
    <t>1100015550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</si>
  <si>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</si>
  <si>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</si>
  <si>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</si>
  <si>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</si>
  <si>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>120F255550</t>
  </si>
  <si>
    <t xml:space="preserve">    Расходы на благоустройство территории пгт Нижнеивкино за счет областной субсидии</t>
  </si>
  <si>
    <t>120S255550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</si>
  <si>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</si>
  <si>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</si>
  <si>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</si>
  <si>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</si>
  <si>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</si>
  <si>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</si>
  <si>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</si>
  <si>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</si>
  <si>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</si>
  <si>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</si>
  <si>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</si>
  <si>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</si>
  <si>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</si>
  <si>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</si>
  <si>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</si>
  <si>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</si>
  <si>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</si>
  <si>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</si>
  <si>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</si>
  <si>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</si>
  <si>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11000S5550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</si>
  <si>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</si>
  <si>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</si>
  <si>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</si>
  <si>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</si>
  <si>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1200255550</t>
  </si>
  <si>
    <t xml:space="preserve">Расходы на благоустройство территории пгт Нижнеивкино 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</si>
  <si>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</si>
  <si>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</si>
  <si>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Инвестиционные программы и проекты развития  формирования современной городской среды</t>
  </si>
  <si>
    <t>Ремонт автомобильных дорог местного значения с твердым покрытием в границах городских населенных пунктах</t>
  </si>
  <si>
    <t xml:space="preserve">            Закупка товаров, работ и услуг для обеспечения государственных (муниципальных) нужд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</si>
  <si>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</si>
  <si>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Приложение № 5</t>
  </si>
  <si>
    <t>Приложение №10</t>
  </si>
  <si>
    <t>11000S5175</t>
  </si>
  <si>
    <t>080001403А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</si>
  <si>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2024-2025 года</t>
  </si>
  <si>
    <t xml:space="preserve">Сумма всего (тыс. руб.) на 2024 </t>
  </si>
  <si>
    <t>Сумма всего (тыс. руб.) на 2025</t>
  </si>
  <si>
    <t>Сумма всего (руб.)       на 2023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</si>
  <si>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2023 год </t>
  </si>
  <si>
    <t>Сумма всего (тыс.руб.)       на 2023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</si>
  <si>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</si>
  <si>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</si>
  <si>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</si>
  <si>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</si>
  <si>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</si>
  <si>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</si>
  <si>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</si>
  <si>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Муниципальная програма "Развитие транспортной системы муниципального образования Нижнеивкинское городское поселение" на 2023-2027</t>
  </si>
  <si>
    <t>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</si>
  <si>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</si>
  <si>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</si>
  <si>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</si>
  <si>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</si>
  <si>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>08000L5190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</si>
  <si>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</si>
  <si>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>0400000000</t>
  </si>
  <si>
    <t>0400001040</t>
  </si>
  <si>
    <t xml:space="preserve">      Расходы на ремонт проезжей части пер.Солнечный</t>
  </si>
  <si>
    <t xml:space="preserve">          Расходы на ремонт проезжей части пер.Солнечный</t>
  </si>
  <si>
    <t>11000S5176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</si>
  <si>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</si>
  <si>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</si>
  <si>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</si>
  <si>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</si>
  <si>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 xml:space="preserve">  Муниципальная программа "Охрана окружающей среды, воспроизводство и использование природных ресурсовна 2023-2027 год"</t>
  </si>
  <si>
    <t xml:space="preserve">Муниципальная программа "Обеспечение безопасности жизнедеятельности населения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</si>
  <si>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</si>
  <si>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</si>
  <si>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0300000000</t>
  </si>
  <si>
    <t xml:space="preserve">Подпрограмма "Профилактика правонарушений и борьба с преступностью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</si>
  <si>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</si>
  <si>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0310000000</t>
  </si>
  <si>
    <t>0310015160</t>
  </si>
  <si>
    <t>0100016050</t>
  </si>
  <si>
    <r>
      <t>от 19.12.2022 №3</t>
    </r>
    <r>
      <rPr>
        <sz val="12"/>
        <rFont val="Times New Roman"/>
        <family val="1"/>
        <charset val="204"/>
      </rPr>
      <t xml:space="preserve">/23 </t>
    </r>
  </si>
  <si>
    <t>от 19.12.2022 №3/23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</si>
</sst>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1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0" fontId="8" fillId="0" borderId="2" xfId="6" applyNumberFormat="1" applyFont="1" applyFill="1" applyProtection="1">
      <alignment vertical="top" wrapText="1"/>
    </xf>
    <xf numFmtId="0" fontId="9" fillId="0" borderId="0" xfId="0" applyFont="1" applyAlignment="1">
      <alignment wrapText="1"/>
    </xf>
    <xf numFmtId="4" fontId="8" fillId="0" borderId="2" xfId="8" applyNumberFormat="1" applyFont="1" applyFill="1" applyAlignment="1" applyProtection="1">
      <alignment horizontal="center" vertical="top" shrinkToFit="1"/>
    </xf>
    <xf numFmtId="4" fontId="7" fillId="0" borderId="5" xfId="11" applyNumberFormat="1" applyFont="1" applyFill="1" applyBorder="1" applyAlignment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1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166" fontId="7" fillId="0" borderId="9" xfId="8" applyNumberFormat="1" applyFont="1" applyFill="1" applyBorder="1" applyAlignment="1" applyProtection="1">
      <alignment horizontal="center" vertical="top" shrinkToFit="1"/>
    </xf>
    <xf numFmtId="4" fontId="8" fillId="0" borderId="9" xfId="8" applyNumberFormat="1" applyFont="1" applyFill="1" applyBorder="1" applyProtection="1">
      <alignment horizontal="right" vertical="top" shrinkToFit="1"/>
    </xf>
    <xf numFmtId="0" fontId="0" fillId="0" borderId="5" xfId="0" applyBorder="1" applyProtection="1">
      <protection locked="0"/>
    </xf>
    <xf numFmtId="4" fontId="8" fillId="5" borderId="4" xfId="8" applyNumberFormat="1" applyFont="1" applyFill="1" applyBorder="1" applyProtection="1">
      <alignment horizontal="right" vertical="top" shrinkToFit="1"/>
    </xf>
    <xf numFmtId="166" fontId="8" fillId="0" borderId="14" xfId="8" applyNumberFormat="1" applyFont="1" applyFill="1" applyBorder="1" applyAlignment="1" applyProtection="1">
      <alignment horizontal="center" vertical="top" shrinkToFit="1"/>
    </xf>
    <xf numFmtId="166" fontId="8" fillId="0" borderId="4" xfId="8" applyNumberFormat="1" applyFont="1" applyFill="1" applyBorder="1" applyProtection="1">
      <alignment horizontal="right" vertical="top" shrinkToFit="1"/>
    </xf>
    <xf numFmtId="4" fontId="8" fillId="0" borderId="15" xfId="8" applyNumberFormat="1" applyFont="1" applyFill="1" applyBorder="1" applyProtection="1">
      <alignment horizontal="right" vertical="top" shrinkToFit="1"/>
    </xf>
    <xf numFmtId="166" fontId="8" fillId="0" borderId="5" xfId="8" applyNumberFormat="1" applyFont="1" applyFill="1" applyBorder="1" applyAlignment="1" applyProtection="1">
      <alignment horizontal="center" vertical="top" shrinkToFit="1"/>
    </xf>
    <xf numFmtId="2" fontId="0" fillId="0" borderId="13" xfId="0" applyNumberFormat="1" applyBorder="1" applyAlignment="1" applyProtection="1">
      <alignment horizontal="center" vertical="top"/>
      <protection locked="0"/>
    </xf>
    <xf numFmtId="0" fontId="7" fillId="0" borderId="4" xfId="28" applyNumberFormat="1" applyFont="1" applyFill="1" applyBorder="1" applyAlignment="1" applyProtection="1">
      <alignment horizontal="left" vertical="top" wrapTex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 applyProtection="1">
      <alignment vertical="top"/>
      <protection locked="0"/>
    </xf>
    <xf numFmtId="0" fontId="10" fillId="0" borderId="0" xfId="0" applyFont="1" applyAlignment="1">
      <alignment wrapText="1"/>
    </xf>
    <xf numFmtId="0" fontId="9" fillId="0" borderId="0" xfId="0" applyFont="1"/>
    <xf numFmtId="49" fontId="8" fillId="0" borderId="16" xfId="7" applyNumberFormat="1" applyFont="1" applyFill="1" applyBorder="1" applyProtection="1">
      <alignment horizontal="center" vertical="top" shrinkToFi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5;&#1088;&#1080;&#1083;&#1086;&#1078;&#1077;&#1085;&#1080;&#1077;%206%20&#1080;%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5;&#1086;&#1083;&#1100;&#1079;&#1086;&#1074;&#1072;&#1090;&#1077;&#1083;&#1100;\Desktop\&#1073;&#1083;&#1072;&#1085;&#1082;&#1080;\&#1055;&#1088;&#1086;&#1077;&#1082;&#1090;%20&#1073;&#1102;&#1076;&#1078;&#1077;&#1090;&#1072;%2015.11.21\&#1055;&#1088;&#1086;&#1077;&#1082;&#1090;%20&#1088;&#1077;&#1096;&#1077;&#1085;&#1080;&#1103;\&#1050;&#1086;&#1087;&#1080;&#1103;%20&#1055;&#1088;&#1080;&#1083;&#1086;&#1078;&#1077;&#1085;&#1080;&#1077;%209%20&#1080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6"/>
      <sheetName val="Приложение11"/>
    </sheetNames>
    <sheetDataSet>
      <sheetData sheetId="0">
        <row r="15">
          <cell r="G15">
            <v>827400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9"/>
      <sheetName val="Приложение14"/>
    </sheetNames>
    <sheetDataSet>
      <sheetData sheetId="0">
        <row r="13">
          <cell r="G13">
            <v>715012.04</v>
          </cell>
        </row>
      </sheetData>
      <sheetData sheetId="1">
        <row r="13">
          <cell r="F13">
            <v>715.01214000000004</v>
          </cell>
        </row>
        <row r="81">
          <cell r="G8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showGridLines="0" zoomScaleSheetLayoutView="100" workbookViewId="0">
      <selection activeCell="D123" sqref="D123"/>
    </sheetView>
  </sheetViews>
  <sheetFormatPr defaultColWidth="9.109375" defaultRowHeight="15.6" outlineLevelRow="2" x14ac:dyDescent="0.3"/>
  <cols>
    <col min="1" max="1" width="65.5546875" style="11" customWidth="1"/>
    <col min="2" max="2" width="10.6640625" style="7" customWidth="1"/>
    <col min="3" max="3" width="7.6640625" style="7" customWidth="1"/>
    <col min="4" max="4" width="16" style="7" customWidth="1"/>
    <col min="5" max="5" width="13.5546875" style="7" hidden="1" customWidth="1"/>
    <col min="6" max="6" width="9.109375" style="1" customWidth="1"/>
    <col min="7" max="16384" width="9.109375" style="1"/>
  </cols>
  <sheetData>
    <row r="1" spans="1:6" x14ac:dyDescent="0.3">
      <c r="A1" s="12"/>
      <c r="B1" s="13" t="s">
        <v>101</v>
      </c>
      <c r="C1" s="14"/>
      <c r="D1" s="14"/>
    </row>
    <row r="2" spans="1:6" x14ac:dyDescent="0.3">
      <c r="A2" s="12"/>
      <c r="B2" s="13" t="s">
        <v>84</v>
      </c>
      <c r="C2" s="14"/>
      <c r="D2" s="14"/>
    </row>
    <row r="3" spans="1:6" x14ac:dyDescent="0.3">
      <c r="A3" s="12"/>
      <c r="B3" s="13" t="s">
        <v>85</v>
      </c>
      <c r="C3" s="14"/>
      <c r="D3" s="14"/>
    </row>
    <row r="4" spans="1:6" x14ac:dyDescent="0.3">
      <c r="A4" s="12"/>
      <c r="B4" s="13" t="s">
        <v>145</v>
      </c>
      <c r="C4" s="14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96" t="s">
        <v>86</v>
      </c>
      <c r="B6" s="96"/>
      <c r="C6" s="96"/>
      <c r="D6" s="96"/>
      <c r="E6" s="96"/>
    </row>
    <row r="7" spans="1:6" ht="15.75" customHeight="1" x14ac:dyDescent="0.3">
      <c r="A7" s="97" t="s">
        <v>109</v>
      </c>
      <c r="B7" s="97"/>
      <c r="C7" s="97"/>
      <c r="D7" s="97"/>
      <c r="E7" s="97"/>
    </row>
    <row r="8" spans="1:6" ht="33.6" customHeight="1" x14ac:dyDescent="0.3">
      <c r="A8" s="97"/>
      <c r="B8" s="97"/>
      <c r="C8" s="97"/>
      <c r="D8" s="97"/>
      <c r="E8" s="97"/>
    </row>
    <row r="9" spans="1:6" ht="4.2" customHeight="1" x14ac:dyDescent="0.3">
      <c r="A9" s="106"/>
      <c r="B9" s="107"/>
      <c r="C9" s="107"/>
      <c r="D9" s="107"/>
      <c r="E9" s="107"/>
      <c r="F9" s="2"/>
    </row>
    <row r="10" spans="1:6" ht="42.75" customHeight="1" x14ac:dyDescent="0.3">
      <c r="A10" s="98" t="s">
        <v>87</v>
      </c>
      <c r="B10" s="100" t="s">
        <v>0</v>
      </c>
      <c r="C10" s="102" t="s">
        <v>1</v>
      </c>
      <c r="D10" s="104" t="s">
        <v>110</v>
      </c>
      <c r="E10" s="104" t="s">
        <v>108</v>
      </c>
      <c r="F10" s="2"/>
    </row>
    <row r="11" spans="1:6" ht="14.4" x14ac:dyDescent="0.3">
      <c r="A11" s="99"/>
      <c r="B11" s="101"/>
      <c r="C11" s="103"/>
      <c r="D11" s="105"/>
      <c r="E11" s="105"/>
      <c r="F11" s="2"/>
    </row>
    <row r="12" spans="1:6" ht="78" x14ac:dyDescent="0.3">
      <c r="A12" s="18" t="s">
        <v>111</v>
      </c>
      <c r="B12" s="20" t="s">
        <v>3</v>
      </c>
      <c r="C12" s="20" t="s">
        <v>2</v>
      </c>
      <c r="D12" s="21">
        <f>E12/1000</f>
        <v>5264.39</v>
      </c>
      <c r="E12" s="47">
        <f>E13+E15+E19+E24+E26+E28+E30+E32+E35+E22</f>
        <v>5264390</v>
      </c>
      <c r="F12" s="2"/>
    </row>
    <row r="13" spans="1:6" outlineLevel="1" x14ac:dyDescent="0.3">
      <c r="A13" s="16" t="s">
        <v>4</v>
      </c>
      <c r="B13" s="17" t="s">
        <v>5</v>
      </c>
      <c r="C13" s="17" t="s">
        <v>2</v>
      </c>
      <c r="D13" s="19">
        <f>E13/1000</f>
        <v>827.4</v>
      </c>
      <c r="E13" s="45">
        <f>E14</f>
        <v>827400</v>
      </c>
      <c r="F13" s="2"/>
    </row>
    <row r="14" spans="1:6" ht="62.4" outlineLevel="2" x14ac:dyDescent="0.3">
      <c r="A14" s="9" t="s">
        <v>6</v>
      </c>
      <c r="B14" s="5" t="s">
        <v>5</v>
      </c>
      <c r="C14" s="5" t="s">
        <v>7</v>
      </c>
      <c r="D14" s="19">
        <f t="shared" ref="D14:D59" si="0">E14/1000</f>
        <v>827.4</v>
      </c>
      <c r="E14" s="46">
        <f>[1]Приложение6!$G$15</f>
        <v>827400</v>
      </c>
      <c r="F14" s="2"/>
    </row>
    <row r="15" spans="1:6" outlineLevel="1" x14ac:dyDescent="0.3">
      <c r="A15" s="9" t="s">
        <v>8</v>
      </c>
      <c r="B15" s="5" t="s">
        <v>9</v>
      </c>
      <c r="C15" s="5" t="s">
        <v>2</v>
      </c>
      <c r="D15" s="19">
        <f>E15/1000</f>
        <v>2448.79</v>
      </c>
      <c r="E15" s="46">
        <f>E16+E17+E18</f>
        <v>2448790</v>
      </c>
      <c r="F15" s="2"/>
    </row>
    <row r="16" spans="1:6" ht="62.4" outlineLevel="2" x14ac:dyDescent="0.3">
      <c r="A16" s="9" t="s">
        <v>6</v>
      </c>
      <c r="B16" s="5" t="s">
        <v>9</v>
      </c>
      <c r="C16" s="5" t="s">
        <v>7</v>
      </c>
      <c r="D16" s="19">
        <f>E16/1000</f>
        <v>1947.96</v>
      </c>
      <c r="E16" s="46">
        <v>1947960</v>
      </c>
      <c r="F16" s="2"/>
    </row>
    <row r="17" spans="1:6" ht="31.2" outlineLevel="2" x14ac:dyDescent="0.3">
      <c r="A17" s="9" t="s">
        <v>10</v>
      </c>
      <c r="B17" s="5" t="s">
        <v>9</v>
      </c>
      <c r="C17" s="5" t="s">
        <v>11</v>
      </c>
      <c r="D17" s="19">
        <f t="shared" si="0"/>
        <v>428.98</v>
      </c>
      <c r="E17" s="46">
        <v>428980</v>
      </c>
      <c r="F17" s="2"/>
    </row>
    <row r="18" spans="1:6" outlineLevel="2" x14ac:dyDescent="0.3">
      <c r="A18" s="9" t="s">
        <v>12</v>
      </c>
      <c r="B18" s="5" t="s">
        <v>9</v>
      </c>
      <c r="C18" s="5" t="s">
        <v>13</v>
      </c>
      <c r="D18" s="19">
        <f t="shared" si="0"/>
        <v>71.849999999999994</v>
      </c>
      <c r="E18" s="46">
        <v>71850</v>
      </c>
      <c r="F18" s="2"/>
    </row>
    <row r="19" spans="1:6" ht="31.2" outlineLevel="1" x14ac:dyDescent="0.3">
      <c r="A19" s="9" t="s">
        <v>14</v>
      </c>
      <c r="B19" s="5" t="s">
        <v>15</v>
      </c>
      <c r="C19" s="5" t="s">
        <v>2</v>
      </c>
      <c r="D19" s="19">
        <f>E19/1000</f>
        <v>1389.5</v>
      </c>
      <c r="E19" s="46">
        <f>E20+E21</f>
        <v>1389500</v>
      </c>
      <c r="F19" s="2"/>
    </row>
    <row r="20" spans="1:6" ht="62.4" outlineLevel="2" x14ac:dyDescent="0.3">
      <c r="A20" s="9" t="s">
        <v>6</v>
      </c>
      <c r="B20" s="5" t="s">
        <v>15</v>
      </c>
      <c r="C20" s="5" t="s">
        <v>7</v>
      </c>
      <c r="D20" s="19">
        <f t="shared" si="0"/>
        <v>1322</v>
      </c>
      <c r="E20" s="46">
        <v>1322000</v>
      </c>
      <c r="F20" s="2"/>
    </row>
    <row r="21" spans="1:6" ht="31.2" outlineLevel="2" x14ac:dyDescent="0.3">
      <c r="A21" s="9" t="s">
        <v>10</v>
      </c>
      <c r="B21" s="5" t="s">
        <v>15</v>
      </c>
      <c r="C21" s="5" t="s">
        <v>11</v>
      </c>
      <c r="D21" s="19">
        <f>E21/1000</f>
        <v>67.5</v>
      </c>
      <c r="E21" s="46">
        <v>67500</v>
      </c>
      <c r="F21" s="2"/>
    </row>
    <row r="22" spans="1:6" ht="31.2" outlineLevel="2" x14ac:dyDescent="0.3">
      <c r="A22" s="55" t="s">
        <v>119</v>
      </c>
      <c r="B22" s="5" t="s">
        <v>121</v>
      </c>
      <c r="C22" s="5" t="s">
        <v>2</v>
      </c>
      <c r="D22" s="19">
        <f t="shared" ref="D22:D23" si="1">E22/1000</f>
        <v>207.5</v>
      </c>
      <c r="E22" s="46">
        <f>E23</f>
        <v>207500</v>
      </c>
      <c r="F22" s="2"/>
    </row>
    <row r="23" spans="1:6" ht="62.4" outlineLevel="2" x14ac:dyDescent="0.3">
      <c r="A23" s="70" t="s">
        <v>120</v>
      </c>
      <c r="B23" s="5" t="s">
        <v>121</v>
      </c>
      <c r="C23" s="5" t="s">
        <v>7</v>
      </c>
      <c r="D23" s="19">
        <f t="shared" si="1"/>
        <v>207.5</v>
      </c>
      <c r="E23" s="46">
        <v>207500</v>
      </c>
      <c r="F23" s="2"/>
    </row>
    <row r="24" spans="1:6" outlineLevel="1" x14ac:dyDescent="0.3">
      <c r="A24" s="9" t="s">
        <v>16</v>
      </c>
      <c r="B24" s="5" t="s">
        <v>17</v>
      </c>
      <c r="C24" s="5" t="s">
        <v>2</v>
      </c>
      <c r="D24" s="19">
        <f>E24/1000</f>
        <v>12</v>
      </c>
      <c r="E24" s="46">
        <f>E25</f>
        <v>12000</v>
      </c>
      <c r="F24" s="2"/>
    </row>
    <row r="25" spans="1:6" outlineLevel="2" x14ac:dyDescent="0.3">
      <c r="A25" s="9" t="s">
        <v>12</v>
      </c>
      <c r="B25" s="5" t="s">
        <v>17</v>
      </c>
      <c r="C25" s="5" t="s">
        <v>13</v>
      </c>
      <c r="D25" s="19">
        <f t="shared" si="0"/>
        <v>12</v>
      </c>
      <c r="E25" s="46">
        <v>12000</v>
      </c>
      <c r="F25" s="2"/>
    </row>
    <row r="26" spans="1:6" outlineLevel="1" x14ac:dyDescent="0.3">
      <c r="A26" s="9" t="s">
        <v>18</v>
      </c>
      <c r="B26" s="5" t="s">
        <v>19</v>
      </c>
      <c r="C26" s="5" t="s">
        <v>2</v>
      </c>
      <c r="D26" s="19">
        <f>E26/1000</f>
        <v>10</v>
      </c>
      <c r="E26" s="46">
        <f>E27</f>
        <v>10000</v>
      </c>
      <c r="F26" s="2"/>
    </row>
    <row r="27" spans="1:6" outlineLevel="2" x14ac:dyDescent="0.3">
      <c r="A27" s="9" t="s">
        <v>12</v>
      </c>
      <c r="B27" s="5" t="s">
        <v>19</v>
      </c>
      <c r="C27" s="5" t="s">
        <v>13</v>
      </c>
      <c r="D27" s="19">
        <f t="shared" si="0"/>
        <v>10</v>
      </c>
      <c r="E27" s="46">
        <v>10000</v>
      </c>
      <c r="F27" s="2"/>
    </row>
    <row r="28" spans="1:6" outlineLevel="1" x14ac:dyDescent="0.3">
      <c r="A28" s="9" t="s">
        <v>20</v>
      </c>
      <c r="B28" s="5" t="s">
        <v>21</v>
      </c>
      <c r="C28" s="5" t="s">
        <v>2</v>
      </c>
      <c r="D28" s="19">
        <f>E28/1000</f>
        <v>44.1</v>
      </c>
      <c r="E28" s="46">
        <f>E29</f>
        <v>44100</v>
      </c>
      <c r="F28" s="2"/>
    </row>
    <row r="29" spans="1:6" outlineLevel="2" x14ac:dyDescent="0.3">
      <c r="A29" s="9" t="s">
        <v>22</v>
      </c>
      <c r="B29" s="5" t="s">
        <v>21</v>
      </c>
      <c r="C29" s="5" t="s">
        <v>23</v>
      </c>
      <c r="D29" s="19">
        <f t="shared" si="0"/>
        <v>44.1</v>
      </c>
      <c r="E29" s="46">
        <v>44100</v>
      </c>
      <c r="F29" s="2"/>
    </row>
    <row r="30" spans="1:6" ht="31.2" outlineLevel="1" x14ac:dyDescent="0.3">
      <c r="A30" s="84" t="s">
        <v>133</v>
      </c>
      <c r="B30" s="44" t="s">
        <v>144</v>
      </c>
      <c r="C30" s="5" t="s">
        <v>2</v>
      </c>
      <c r="D30" s="19">
        <f>E30/1000</f>
        <v>0.5</v>
      </c>
      <c r="E30" s="46">
        <f>E31</f>
        <v>500</v>
      </c>
      <c r="F30" s="2"/>
    </row>
    <row r="31" spans="1:6" ht="31.2" outlineLevel="2" x14ac:dyDescent="0.3">
      <c r="A31" s="85" t="s">
        <v>134</v>
      </c>
      <c r="B31" s="44" t="s">
        <v>144</v>
      </c>
      <c r="C31" s="5" t="s">
        <v>11</v>
      </c>
      <c r="D31" s="19">
        <f t="shared" si="0"/>
        <v>0.5</v>
      </c>
      <c r="E31" s="46">
        <v>500</v>
      </c>
      <c r="F31" s="2"/>
    </row>
    <row r="32" spans="1:6" ht="31.2" outlineLevel="1" x14ac:dyDescent="0.3">
      <c r="A32" s="9" t="s">
        <v>24</v>
      </c>
      <c r="B32" s="5" t="s">
        <v>25</v>
      </c>
      <c r="C32" s="5" t="s">
        <v>2</v>
      </c>
      <c r="D32" s="19">
        <f>E32/1000</f>
        <v>324.60000000000002</v>
      </c>
      <c r="E32" s="46">
        <f>E33+E34</f>
        <v>324600</v>
      </c>
      <c r="F32" s="2"/>
    </row>
    <row r="33" spans="1:9" ht="62.4" outlineLevel="2" x14ac:dyDescent="0.3">
      <c r="A33" s="9" t="s">
        <v>6</v>
      </c>
      <c r="B33" s="5" t="s">
        <v>25</v>
      </c>
      <c r="C33" s="5" t="s">
        <v>7</v>
      </c>
      <c r="D33" s="19">
        <f t="shared" si="0"/>
        <v>314.60000000000002</v>
      </c>
      <c r="E33" s="46">
        <v>314600</v>
      </c>
      <c r="F33" s="2"/>
    </row>
    <row r="34" spans="1:9" ht="31.2" outlineLevel="2" x14ac:dyDescent="0.3">
      <c r="A34" s="9" t="s">
        <v>10</v>
      </c>
      <c r="B34" s="5" t="s">
        <v>25</v>
      </c>
      <c r="C34" s="5" t="s">
        <v>11</v>
      </c>
      <c r="D34" s="19">
        <f t="shared" si="0"/>
        <v>10</v>
      </c>
      <c r="E34" s="46">
        <v>10000</v>
      </c>
      <c r="F34" s="2"/>
    </row>
    <row r="35" spans="1:9" hidden="1" outlineLevel="1" x14ac:dyDescent="0.3">
      <c r="A35" s="9" t="s">
        <v>26</v>
      </c>
      <c r="B35" s="5" t="s">
        <v>27</v>
      </c>
      <c r="C35" s="5" t="s">
        <v>2</v>
      </c>
      <c r="D35" s="19">
        <f t="shared" si="0"/>
        <v>0</v>
      </c>
      <c r="E35" s="46">
        <f>E36</f>
        <v>0</v>
      </c>
      <c r="F35" s="2"/>
    </row>
    <row r="36" spans="1:9" hidden="1" outlineLevel="2" x14ac:dyDescent="0.3">
      <c r="A36" s="9" t="s">
        <v>12</v>
      </c>
      <c r="B36" s="5" t="s">
        <v>27</v>
      </c>
      <c r="C36" s="5" t="s">
        <v>13</v>
      </c>
      <c r="D36" s="19">
        <f t="shared" si="0"/>
        <v>0</v>
      </c>
      <c r="E36" s="46">
        <v>0</v>
      </c>
      <c r="F36" s="2"/>
    </row>
    <row r="37" spans="1:9" ht="46.8" collapsed="1" x14ac:dyDescent="0.3">
      <c r="A37" s="22" t="s">
        <v>113</v>
      </c>
      <c r="B37" s="58" t="s">
        <v>28</v>
      </c>
      <c r="C37" s="23" t="s">
        <v>2</v>
      </c>
      <c r="D37" s="21">
        <f>E37/1000</f>
        <v>55.25</v>
      </c>
      <c r="E37" s="46">
        <f>E38</f>
        <v>55250</v>
      </c>
      <c r="F37" s="2"/>
    </row>
    <row r="38" spans="1:9" ht="31.2" outlineLevel="1" x14ac:dyDescent="0.3">
      <c r="A38" s="9" t="s">
        <v>29</v>
      </c>
      <c r="B38" s="44" t="s">
        <v>30</v>
      </c>
      <c r="C38" s="5" t="s">
        <v>2</v>
      </c>
      <c r="D38" s="19">
        <f>E38/1000</f>
        <v>55.25</v>
      </c>
      <c r="E38" s="46">
        <f>E40+E39</f>
        <v>55250</v>
      </c>
      <c r="F38" s="2"/>
    </row>
    <row r="39" spans="1:9" ht="37.200000000000003" customHeight="1" outlineLevel="1" x14ac:dyDescent="0.3">
      <c r="A39" s="9" t="s">
        <v>131</v>
      </c>
      <c r="B39" s="44" t="s">
        <v>30</v>
      </c>
      <c r="C39" s="5">
        <v>200</v>
      </c>
      <c r="D39" s="19">
        <f>E39/1000</f>
        <v>50</v>
      </c>
      <c r="E39" s="46">
        <v>50000</v>
      </c>
      <c r="F39" s="2"/>
    </row>
    <row r="40" spans="1:9" outlineLevel="2" x14ac:dyDescent="0.3">
      <c r="A40" s="24" t="s">
        <v>12</v>
      </c>
      <c r="B40" s="5" t="s">
        <v>30</v>
      </c>
      <c r="C40" s="5" t="s">
        <v>13</v>
      </c>
      <c r="D40" s="19">
        <f t="shared" si="0"/>
        <v>5.25</v>
      </c>
      <c r="E40" s="46">
        <v>5250</v>
      </c>
      <c r="F40" s="2"/>
    </row>
    <row r="41" spans="1:9" ht="31.2" outlineLevel="2" x14ac:dyDescent="0.3">
      <c r="A41" s="91" t="s">
        <v>136</v>
      </c>
      <c r="B41" s="89" t="s">
        <v>139</v>
      </c>
      <c r="C41" s="44" t="s">
        <v>2</v>
      </c>
      <c r="D41" s="19">
        <f>E41/1000-0.1</f>
        <v>16.463999999999999</v>
      </c>
      <c r="E41" s="46">
        <f>E42</f>
        <v>16564</v>
      </c>
      <c r="F41" s="2"/>
    </row>
    <row r="42" spans="1:9" ht="31.2" outlineLevel="2" x14ac:dyDescent="0.3">
      <c r="A42" s="87" t="s">
        <v>140</v>
      </c>
      <c r="B42" s="44" t="s">
        <v>142</v>
      </c>
      <c r="C42" s="44" t="s">
        <v>2</v>
      </c>
      <c r="D42" s="19">
        <f>E42/1000-0.1</f>
        <v>16.463999999999999</v>
      </c>
      <c r="E42" s="46">
        <f>E43</f>
        <v>16564</v>
      </c>
      <c r="F42" s="2"/>
    </row>
    <row r="43" spans="1:9" ht="46.8" outlineLevel="2" x14ac:dyDescent="0.3">
      <c r="A43" s="90" t="s">
        <v>137</v>
      </c>
      <c r="B43" s="44" t="s">
        <v>143</v>
      </c>
      <c r="C43" s="44" t="s">
        <v>2</v>
      </c>
      <c r="D43" s="19">
        <f>E43/1000-0.1</f>
        <v>16.463999999999999</v>
      </c>
      <c r="E43" s="46">
        <f>E44</f>
        <v>16564</v>
      </c>
      <c r="F43" s="2"/>
    </row>
    <row r="44" spans="1:9" outlineLevel="2" x14ac:dyDescent="0.3">
      <c r="A44" s="88" t="s">
        <v>138</v>
      </c>
      <c r="B44" s="44" t="s">
        <v>143</v>
      </c>
      <c r="C44" s="44" t="s">
        <v>2</v>
      </c>
      <c r="D44" s="19">
        <f>D45</f>
        <v>16.463999999999999</v>
      </c>
      <c r="E44" s="46">
        <f>E45</f>
        <v>16564</v>
      </c>
      <c r="F44" s="2"/>
    </row>
    <row r="45" spans="1:9" ht="62.4" outlineLevel="2" x14ac:dyDescent="0.3">
      <c r="A45" s="93" t="s">
        <v>141</v>
      </c>
      <c r="B45" s="44" t="s">
        <v>143</v>
      </c>
      <c r="C45" s="44" t="s">
        <v>7</v>
      </c>
      <c r="D45" s="19">
        <f>E45/1000-0.1</f>
        <v>16.463999999999999</v>
      </c>
      <c r="E45" s="46">
        <v>16564</v>
      </c>
      <c r="F45" s="2"/>
    </row>
    <row r="46" spans="1:9" ht="46.8" outlineLevel="2" x14ac:dyDescent="0.3">
      <c r="A46" s="92" t="s">
        <v>125</v>
      </c>
      <c r="B46" s="52" t="s">
        <v>126</v>
      </c>
      <c r="C46" s="52" t="s">
        <v>2</v>
      </c>
      <c r="D46" s="19">
        <f>E46/1000</f>
        <v>210.2</v>
      </c>
      <c r="E46" s="51">
        <f>E47</f>
        <v>210200</v>
      </c>
      <c r="F46" s="2"/>
      <c r="I46" s="65"/>
    </row>
    <row r="47" spans="1:9" ht="31.2" outlineLevel="2" x14ac:dyDescent="0.3">
      <c r="A47" s="62" t="s">
        <v>95</v>
      </c>
      <c r="B47" s="53" t="s">
        <v>127</v>
      </c>
      <c r="C47" s="53" t="s">
        <v>2</v>
      </c>
      <c r="D47" s="19">
        <f>E47/1000</f>
        <v>210.2</v>
      </c>
      <c r="E47" s="49">
        <f>E48</f>
        <v>210200</v>
      </c>
      <c r="F47" s="2"/>
    </row>
    <row r="48" spans="1:9" ht="31.2" outlineLevel="2" x14ac:dyDescent="0.3">
      <c r="A48" s="27" t="s">
        <v>10</v>
      </c>
      <c r="B48" s="53" t="s">
        <v>127</v>
      </c>
      <c r="C48" s="53" t="s">
        <v>11</v>
      </c>
      <c r="D48" s="19">
        <f>E48/1000</f>
        <v>210.2</v>
      </c>
      <c r="E48" s="49">
        <v>210200</v>
      </c>
      <c r="F48" s="2"/>
    </row>
    <row r="49" spans="1:6" hidden="1" outlineLevel="2" x14ac:dyDescent="0.3">
      <c r="A49" s="9"/>
      <c r="B49" s="5"/>
      <c r="C49" s="5"/>
      <c r="D49" s="19"/>
      <c r="E49" s="46"/>
      <c r="F49" s="2"/>
    </row>
    <row r="50" spans="1:6" ht="47.4" customHeight="1" collapsed="1" x14ac:dyDescent="0.3">
      <c r="A50" s="22" t="s">
        <v>114</v>
      </c>
      <c r="B50" s="23" t="s">
        <v>31</v>
      </c>
      <c r="C50" s="23" t="s">
        <v>2</v>
      </c>
      <c r="D50" s="21">
        <f t="shared" si="0"/>
        <v>123.485</v>
      </c>
      <c r="E50" s="46">
        <f>E51</f>
        <v>123485</v>
      </c>
      <c r="F50" s="2"/>
    </row>
    <row r="51" spans="1:6" ht="31.2" outlineLevel="1" x14ac:dyDescent="0.3">
      <c r="A51" s="9" t="s">
        <v>32</v>
      </c>
      <c r="B51" s="5" t="s">
        <v>33</v>
      </c>
      <c r="C51" s="5" t="s">
        <v>2</v>
      </c>
      <c r="D51" s="19">
        <f>E51/1000</f>
        <v>123.485</v>
      </c>
      <c r="E51" s="46">
        <f>E52</f>
        <v>123485</v>
      </c>
      <c r="F51" s="2"/>
    </row>
    <row r="52" spans="1:6" ht="31.2" outlineLevel="2" x14ac:dyDescent="0.3">
      <c r="A52" s="9" t="s">
        <v>10</v>
      </c>
      <c r="B52" s="5" t="s">
        <v>33</v>
      </c>
      <c r="C52" s="5" t="s">
        <v>11</v>
      </c>
      <c r="D52" s="19">
        <f t="shared" si="0"/>
        <v>123.485</v>
      </c>
      <c r="E52" s="46">
        <v>123485</v>
      </c>
      <c r="F52" s="2"/>
    </row>
    <row r="53" spans="1:6" ht="46.8" x14ac:dyDescent="0.3">
      <c r="A53" s="22" t="s">
        <v>115</v>
      </c>
      <c r="B53" s="23" t="s">
        <v>34</v>
      </c>
      <c r="C53" s="23" t="s">
        <v>2</v>
      </c>
      <c r="D53" s="21">
        <f>E53/1000-0.1</f>
        <v>1329.5550000000001</v>
      </c>
      <c r="E53" s="46">
        <f>E54+E56+E58+E60+E62+E64+E66</f>
        <v>1329655</v>
      </c>
      <c r="F53" s="2"/>
    </row>
    <row r="54" spans="1:6" outlineLevel="1" x14ac:dyDescent="0.3">
      <c r="A54" s="9" t="s">
        <v>35</v>
      </c>
      <c r="B54" s="5" t="s">
        <v>36</v>
      </c>
      <c r="C54" s="5" t="s">
        <v>2</v>
      </c>
      <c r="D54" s="19">
        <f t="shared" si="0"/>
        <v>327.2</v>
      </c>
      <c r="E54" s="46">
        <f>E55</f>
        <v>327200</v>
      </c>
      <c r="F54" s="2"/>
    </row>
    <row r="55" spans="1:6" ht="31.2" outlineLevel="2" x14ac:dyDescent="0.3">
      <c r="A55" s="9" t="s">
        <v>10</v>
      </c>
      <c r="B55" s="5" t="s">
        <v>36</v>
      </c>
      <c r="C55" s="5" t="s">
        <v>11</v>
      </c>
      <c r="D55" s="19">
        <f t="shared" si="0"/>
        <v>327.2</v>
      </c>
      <c r="E55" s="46">
        <v>327200</v>
      </c>
      <c r="F55" s="2"/>
    </row>
    <row r="56" spans="1:6" outlineLevel="1" x14ac:dyDescent="0.3">
      <c r="A56" s="9" t="s">
        <v>37</v>
      </c>
      <c r="B56" s="5" t="s">
        <v>38</v>
      </c>
      <c r="C56" s="5" t="s">
        <v>2</v>
      </c>
      <c r="D56" s="19">
        <f>D57</f>
        <v>310.04999999999995</v>
      </c>
      <c r="E56" s="46">
        <f>E57</f>
        <v>310150</v>
      </c>
      <c r="F56" s="2"/>
    </row>
    <row r="57" spans="1:6" ht="31.2" outlineLevel="2" x14ac:dyDescent="0.3">
      <c r="A57" s="9" t="s">
        <v>10</v>
      </c>
      <c r="B57" s="5" t="s">
        <v>38</v>
      </c>
      <c r="C57" s="5" t="s">
        <v>11</v>
      </c>
      <c r="D57" s="19">
        <f>E57/1000-0.1</f>
        <v>310.04999999999995</v>
      </c>
      <c r="E57" s="46">
        <v>310150</v>
      </c>
      <c r="F57" s="2"/>
    </row>
    <row r="58" spans="1:6" outlineLevel="1" x14ac:dyDescent="0.3">
      <c r="A58" s="9" t="s">
        <v>39</v>
      </c>
      <c r="B58" s="5" t="s">
        <v>40</v>
      </c>
      <c r="C58" s="5" t="s">
        <v>2</v>
      </c>
      <c r="D58" s="19">
        <f t="shared" si="0"/>
        <v>430.59</v>
      </c>
      <c r="E58" s="46">
        <f>E59</f>
        <v>430590</v>
      </c>
      <c r="F58" s="2"/>
    </row>
    <row r="59" spans="1:6" ht="31.2" outlineLevel="2" x14ac:dyDescent="0.3">
      <c r="A59" s="9" t="s">
        <v>10</v>
      </c>
      <c r="B59" s="5" t="s">
        <v>40</v>
      </c>
      <c r="C59" s="5" t="s">
        <v>11</v>
      </c>
      <c r="D59" s="19">
        <f t="shared" si="0"/>
        <v>430.59</v>
      </c>
      <c r="E59" s="46">
        <v>430590</v>
      </c>
      <c r="F59" s="2"/>
    </row>
    <row r="60" spans="1:6" outlineLevel="1" x14ac:dyDescent="0.3">
      <c r="A60" s="9" t="s">
        <v>41</v>
      </c>
      <c r="B60" s="5" t="s">
        <v>42</v>
      </c>
      <c r="C60" s="5" t="s">
        <v>2</v>
      </c>
      <c r="D60" s="19">
        <f>D61</f>
        <v>30</v>
      </c>
      <c r="E60" s="46">
        <f>E61</f>
        <v>30000</v>
      </c>
      <c r="F60" s="2"/>
    </row>
    <row r="61" spans="1:6" ht="31.2" outlineLevel="2" x14ac:dyDescent="0.3">
      <c r="A61" s="9" t="s">
        <v>10</v>
      </c>
      <c r="B61" s="5" t="s">
        <v>42</v>
      </c>
      <c r="C61" s="5" t="s">
        <v>11</v>
      </c>
      <c r="D61" s="19">
        <f>E61/1000</f>
        <v>30</v>
      </c>
      <c r="E61" s="46">
        <v>30000</v>
      </c>
      <c r="F61" s="2"/>
    </row>
    <row r="62" spans="1:6" ht="31.2" outlineLevel="1" x14ac:dyDescent="0.3">
      <c r="A62" s="9" t="s">
        <v>43</v>
      </c>
      <c r="B62" s="5" t="s">
        <v>44</v>
      </c>
      <c r="C62" s="5" t="s">
        <v>2</v>
      </c>
      <c r="D62" s="19">
        <f t="shared" ref="D62:D68" si="2">E62/1000</f>
        <v>231.715</v>
      </c>
      <c r="E62" s="46">
        <f>E63</f>
        <v>231715</v>
      </c>
      <c r="F62" s="2"/>
    </row>
    <row r="63" spans="1:6" ht="31.2" outlineLevel="2" x14ac:dyDescent="0.3">
      <c r="A63" s="9" t="s">
        <v>10</v>
      </c>
      <c r="B63" s="5" t="s">
        <v>44</v>
      </c>
      <c r="C63" s="5" t="s">
        <v>11</v>
      </c>
      <c r="D63" s="19">
        <f t="shared" si="2"/>
        <v>231.715</v>
      </c>
      <c r="E63" s="46">
        <v>231715</v>
      </c>
      <c r="F63" s="2"/>
    </row>
    <row r="64" spans="1:6" hidden="1" outlineLevel="1" x14ac:dyDescent="0.3">
      <c r="A64" s="9" t="s">
        <v>45</v>
      </c>
      <c r="B64" s="5" t="s">
        <v>46</v>
      </c>
      <c r="C64" s="5" t="s">
        <v>2</v>
      </c>
      <c r="D64" s="19">
        <f t="shared" si="2"/>
        <v>0</v>
      </c>
      <c r="E64" s="46">
        <f>E65</f>
        <v>0</v>
      </c>
      <c r="F64" s="2"/>
    </row>
    <row r="65" spans="1:6" ht="31.2" hidden="1" outlineLevel="2" x14ac:dyDescent="0.3">
      <c r="A65" s="9" t="s">
        <v>10</v>
      </c>
      <c r="B65" s="5" t="s">
        <v>46</v>
      </c>
      <c r="C65" s="5" t="s">
        <v>11</v>
      </c>
      <c r="D65" s="19">
        <f t="shared" si="2"/>
        <v>0</v>
      </c>
      <c r="E65" s="46">
        <v>0</v>
      </c>
      <c r="F65" s="2"/>
    </row>
    <row r="66" spans="1:6" ht="31.2" hidden="1" outlineLevel="1" x14ac:dyDescent="0.3">
      <c r="A66" s="9" t="s">
        <v>97</v>
      </c>
      <c r="B66" s="5" t="s">
        <v>65</v>
      </c>
      <c r="C66" s="5" t="s">
        <v>2</v>
      </c>
      <c r="D66" s="19">
        <f t="shared" si="2"/>
        <v>0</v>
      </c>
      <c r="E66" s="46">
        <f>E67</f>
        <v>0</v>
      </c>
      <c r="F66" s="2"/>
    </row>
    <row r="67" spans="1:6" ht="31.2" hidden="1" outlineLevel="2" x14ac:dyDescent="0.3">
      <c r="A67" s="9" t="s">
        <v>10</v>
      </c>
      <c r="B67" s="5" t="s">
        <v>65</v>
      </c>
      <c r="C67" s="5" t="s">
        <v>11</v>
      </c>
      <c r="D67" s="19">
        <f t="shared" si="2"/>
        <v>0</v>
      </c>
      <c r="E67" s="46">
        <v>0</v>
      </c>
      <c r="F67" s="2"/>
    </row>
    <row r="68" spans="1:6" ht="46.8" collapsed="1" x14ac:dyDescent="0.3">
      <c r="A68" s="22" t="s">
        <v>132</v>
      </c>
      <c r="B68" s="23" t="s">
        <v>49</v>
      </c>
      <c r="C68" s="23" t="s">
        <v>2</v>
      </c>
      <c r="D68" s="21">
        <f t="shared" si="2"/>
        <v>2054.2559999999999</v>
      </c>
      <c r="E68" s="46">
        <f>E69+E72+E74</f>
        <v>2054256</v>
      </c>
      <c r="F68" s="2"/>
    </row>
    <row r="69" spans="1:6" outlineLevel="1" x14ac:dyDescent="0.3">
      <c r="A69" s="9" t="s">
        <v>50</v>
      </c>
      <c r="B69" s="5" t="s">
        <v>51</v>
      </c>
      <c r="C69" s="5" t="s">
        <v>2</v>
      </c>
      <c r="D69" s="19">
        <f>E69/1000</f>
        <v>1725.7560000000001</v>
      </c>
      <c r="E69" s="46">
        <f>E70+E71</f>
        <v>1725756</v>
      </c>
      <c r="F69" s="2"/>
    </row>
    <row r="70" spans="1:6" ht="62.4" outlineLevel="2" x14ac:dyDescent="0.3">
      <c r="A70" s="9" t="s">
        <v>6</v>
      </c>
      <c r="B70" s="5" t="s">
        <v>51</v>
      </c>
      <c r="C70" s="5" t="s">
        <v>7</v>
      </c>
      <c r="D70" s="19">
        <f>E70/1000+0.1</f>
        <v>898.52</v>
      </c>
      <c r="E70" s="46">
        <v>898420</v>
      </c>
      <c r="F70" s="2"/>
    </row>
    <row r="71" spans="1:6" ht="31.2" outlineLevel="2" x14ac:dyDescent="0.3">
      <c r="A71" s="9" t="s">
        <v>10</v>
      </c>
      <c r="B71" s="5" t="s">
        <v>51</v>
      </c>
      <c r="C71" s="5" t="s">
        <v>11</v>
      </c>
      <c r="D71" s="19">
        <f t="shared" ref="D71:D105" si="3">E71/1000</f>
        <v>827.33600000000001</v>
      </c>
      <c r="E71" s="46">
        <v>827336</v>
      </c>
      <c r="F71" s="2"/>
    </row>
    <row r="72" spans="1:6" outlineLevel="1" x14ac:dyDescent="0.3">
      <c r="A72" s="9" t="s">
        <v>50</v>
      </c>
      <c r="B72" s="5" t="str">
        <f>B73</f>
        <v>080001403А</v>
      </c>
      <c r="C72" s="5" t="s">
        <v>2</v>
      </c>
      <c r="D72" s="19">
        <f t="shared" si="3"/>
        <v>278.3</v>
      </c>
      <c r="E72" s="46">
        <f>E73</f>
        <v>278300</v>
      </c>
      <c r="F72" s="2"/>
    </row>
    <row r="73" spans="1:6" ht="62.4" outlineLevel="2" x14ac:dyDescent="0.3">
      <c r="A73" s="9" t="s">
        <v>6</v>
      </c>
      <c r="B73" s="5" t="s">
        <v>104</v>
      </c>
      <c r="C73" s="5" t="s">
        <v>7</v>
      </c>
      <c r="D73" s="19">
        <f t="shared" si="3"/>
        <v>278.3</v>
      </c>
      <c r="E73" s="46">
        <v>278300</v>
      </c>
      <c r="F73" s="2"/>
    </row>
    <row r="74" spans="1:6" outlineLevel="2" x14ac:dyDescent="0.3">
      <c r="A74" s="71" t="s">
        <v>122</v>
      </c>
      <c r="B74" s="5" t="s">
        <v>124</v>
      </c>
      <c r="C74" s="44" t="s">
        <v>2</v>
      </c>
      <c r="D74" s="19">
        <f t="shared" si="3"/>
        <v>50.2</v>
      </c>
      <c r="E74" s="46">
        <f>E75</f>
        <v>50200</v>
      </c>
      <c r="F74" s="2"/>
    </row>
    <row r="75" spans="1:6" ht="26.4" outlineLevel="2" x14ac:dyDescent="0.3">
      <c r="A75" s="71" t="s">
        <v>123</v>
      </c>
      <c r="B75" s="5" t="s">
        <v>124</v>
      </c>
      <c r="C75" s="44" t="s">
        <v>11</v>
      </c>
      <c r="D75" s="19">
        <f t="shared" si="3"/>
        <v>50.2</v>
      </c>
      <c r="E75" s="46">
        <v>50200</v>
      </c>
      <c r="F75" s="2"/>
    </row>
    <row r="76" spans="1:6" ht="46.8" x14ac:dyDescent="0.3">
      <c r="A76" s="22" t="s">
        <v>116</v>
      </c>
      <c r="B76" s="23" t="s">
        <v>52</v>
      </c>
      <c r="C76" s="23" t="s">
        <v>2</v>
      </c>
      <c r="D76" s="21">
        <f t="shared" si="3"/>
        <v>15</v>
      </c>
      <c r="E76" s="46">
        <f>E77</f>
        <v>15000</v>
      </c>
      <c r="F76" s="2"/>
    </row>
    <row r="77" spans="1:6" outlineLevel="1" x14ac:dyDescent="0.3">
      <c r="A77" s="9" t="s">
        <v>53</v>
      </c>
      <c r="B77" s="5" t="s">
        <v>54</v>
      </c>
      <c r="C77" s="5" t="s">
        <v>2</v>
      </c>
      <c r="D77" s="19">
        <f t="shared" si="3"/>
        <v>15</v>
      </c>
      <c r="E77" s="46">
        <f>E78</f>
        <v>15000</v>
      </c>
      <c r="F77" s="2"/>
    </row>
    <row r="78" spans="1:6" ht="31.2" outlineLevel="2" x14ac:dyDescent="0.3">
      <c r="A78" s="9" t="s">
        <v>10</v>
      </c>
      <c r="B78" s="5" t="s">
        <v>54</v>
      </c>
      <c r="C78" s="5">
        <v>200</v>
      </c>
      <c r="D78" s="19">
        <f t="shared" si="3"/>
        <v>15</v>
      </c>
      <c r="E78" s="46">
        <v>15000</v>
      </c>
      <c r="F78" s="2"/>
    </row>
    <row r="79" spans="1:6" ht="62.4" x14ac:dyDescent="0.3">
      <c r="A79" s="22" t="s">
        <v>117</v>
      </c>
      <c r="B79" s="23" t="s">
        <v>55</v>
      </c>
      <c r="C79" s="23" t="s">
        <v>2</v>
      </c>
      <c r="D79" s="21">
        <f t="shared" si="3"/>
        <v>903.7</v>
      </c>
      <c r="E79" s="46">
        <f>E80+E82+E84+E86+E88+E90</f>
        <v>903700</v>
      </c>
      <c r="F79" s="2"/>
    </row>
    <row r="80" spans="1:6" ht="31.2" outlineLevel="1" x14ac:dyDescent="0.3">
      <c r="A80" s="9" t="s">
        <v>56</v>
      </c>
      <c r="B80" s="5" t="s">
        <v>57</v>
      </c>
      <c r="C80" s="5" t="s">
        <v>2</v>
      </c>
      <c r="D80" s="19">
        <f t="shared" si="3"/>
        <v>583.70000000000005</v>
      </c>
      <c r="E80" s="46">
        <f>E81</f>
        <v>583700</v>
      </c>
      <c r="F80" s="2"/>
    </row>
    <row r="81" spans="1:6" ht="31.2" outlineLevel="2" x14ac:dyDescent="0.3">
      <c r="A81" s="9" t="s">
        <v>10</v>
      </c>
      <c r="B81" s="5" t="s">
        <v>57</v>
      </c>
      <c r="C81" s="5" t="s">
        <v>11</v>
      </c>
      <c r="D81" s="19">
        <f t="shared" si="3"/>
        <v>583.70000000000005</v>
      </c>
      <c r="E81" s="46">
        <v>583700</v>
      </c>
      <c r="F81" s="2"/>
    </row>
    <row r="82" spans="1:6" ht="46.8" hidden="1" outlineLevel="1" x14ac:dyDescent="0.3">
      <c r="A82" s="9" t="s">
        <v>47</v>
      </c>
      <c r="B82" s="5">
        <v>1100015175</v>
      </c>
      <c r="C82" s="5" t="s">
        <v>2</v>
      </c>
      <c r="D82" s="19">
        <f t="shared" si="3"/>
        <v>0</v>
      </c>
      <c r="E82" s="46"/>
      <c r="F82" s="2"/>
    </row>
    <row r="83" spans="1:6" ht="31.2" hidden="1" outlineLevel="2" x14ac:dyDescent="0.3">
      <c r="A83" s="9" t="s">
        <v>10</v>
      </c>
      <c r="B83" s="5" t="s">
        <v>58</v>
      </c>
      <c r="C83" s="5" t="s">
        <v>11</v>
      </c>
      <c r="D83" s="19">
        <f t="shared" si="3"/>
        <v>0</v>
      </c>
      <c r="E83" s="46">
        <v>0</v>
      </c>
      <c r="F83" s="2"/>
    </row>
    <row r="84" spans="1:6" ht="31.2" hidden="1" outlineLevel="1" x14ac:dyDescent="0.3">
      <c r="A84" s="9" t="s">
        <v>59</v>
      </c>
      <c r="B84" s="5" t="s">
        <v>60</v>
      </c>
      <c r="C84" s="5" t="s">
        <v>2</v>
      </c>
      <c r="D84" s="19">
        <f t="shared" si="3"/>
        <v>0</v>
      </c>
      <c r="E84" s="46">
        <f>E85</f>
        <v>0</v>
      </c>
      <c r="F84" s="2"/>
    </row>
    <row r="85" spans="1:6" ht="31.2" hidden="1" outlineLevel="2" x14ac:dyDescent="0.3">
      <c r="A85" s="9" t="s">
        <v>10</v>
      </c>
      <c r="B85" s="5" t="s">
        <v>60</v>
      </c>
      <c r="C85" s="5" t="s">
        <v>11</v>
      </c>
      <c r="D85" s="19">
        <f t="shared" si="3"/>
        <v>0</v>
      </c>
      <c r="E85" s="46">
        <v>0</v>
      </c>
      <c r="F85" s="2"/>
    </row>
    <row r="86" spans="1:6" ht="46.8" hidden="1" outlineLevel="2" x14ac:dyDescent="0.3">
      <c r="A86" s="9" t="s">
        <v>89</v>
      </c>
      <c r="B86" s="44" t="s">
        <v>88</v>
      </c>
      <c r="C86" s="44" t="s">
        <v>2</v>
      </c>
      <c r="D86" s="19">
        <f t="shared" si="3"/>
        <v>0</v>
      </c>
      <c r="E86" s="46">
        <f>E87</f>
        <v>0</v>
      </c>
      <c r="F86" s="2"/>
    </row>
    <row r="87" spans="1:6" ht="31.2" hidden="1" outlineLevel="2" x14ac:dyDescent="0.3">
      <c r="A87" s="9" t="s">
        <v>10</v>
      </c>
      <c r="B87" s="44" t="s">
        <v>88</v>
      </c>
      <c r="C87" s="44" t="s">
        <v>11</v>
      </c>
      <c r="D87" s="19">
        <f t="shared" si="3"/>
        <v>0</v>
      </c>
      <c r="E87" s="46">
        <v>0</v>
      </c>
      <c r="F87" s="2"/>
    </row>
    <row r="88" spans="1:6" outlineLevel="1" collapsed="1" x14ac:dyDescent="0.3">
      <c r="A88" s="55" t="s">
        <v>128</v>
      </c>
      <c r="B88" s="72" t="s">
        <v>130</v>
      </c>
      <c r="C88" s="5" t="s">
        <v>2</v>
      </c>
      <c r="D88" s="19">
        <f t="shared" si="3"/>
        <v>145</v>
      </c>
      <c r="E88" s="73">
        <f>E89</f>
        <v>145000</v>
      </c>
      <c r="F88" s="2"/>
    </row>
    <row r="89" spans="1:6" ht="31.2" outlineLevel="2" x14ac:dyDescent="0.3">
      <c r="A89" s="55" t="s">
        <v>99</v>
      </c>
      <c r="B89" s="72" t="s">
        <v>130</v>
      </c>
      <c r="C89" s="5" t="s">
        <v>11</v>
      </c>
      <c r="D89" s="19">
        <f t="shared" si="3"/>
        <v>145</v>
      </c>
      <c r="E89" s="73">
        <v>145000</v>
      </c>
      <c r="F89" s="2"/>
    </row>
    <row r="90" spans="1:6" outlineLevel="2" x14ac:dyDescent="0.3">
      <c r="A90" s="55" t="s">
        <v>129</v>
      </c>
      <c r="B90" s="72" t="s">
        <v>103</v>
      </c>
      <c r="C90" s="5" t="s">
        <v>2</v>
      </c>
      <c r="D90" s="19">
        <f t="shared" si="3"/>
        <v>175</v>
      </c>
      <c r="E90" s="74">
        <f>E91</f>
        <v>175000</v>
      </c>
      <c r="F90" s="2"/>
    </row>
    <row r="91" spans="1:6" ht="31.2" outlineLevel="2" x14ac:dyDescent="0.3">
      <c r="A91" s="55" t="s">
        <v>99</v>
      </c>
      <c r="B91" s="72" t="s">
        <v>103</v>
      </c>
      <c r="C91" s="5" t="s">
        <v>11</v>
      </c>
      <c r="D91" s="19">
        <f t="shared" si="3"/>
        <v>175</v>
      </c>
      <c r="E91" s="74">
        <v>175000</v>
      </c>
      <c r="F91" s="2"/>
    </row>
    <row r="92" spans="1:6" s="61" customFormat="1" ht="46.8" hidden="1" outlineLevel="2" x14ac:dyDescent="0.3">
      <c r="A92" s="57" t="s">
        <v>92</v>
      </c>
      <c r="B92" s="58" t="s">
        <v>63</v>
      </c>
      <c r="C92" s="58" t="s">
        <v>2</v>
      </c>
      <c r="D92" s="21">
        <f t="shared" si="3"/>
        <v>0</v>
      </c>
      <c r="E92" s="59">
        <f>E93</f>
        <v>0</v>
      </c>
      <c r="F92" s="60"/>
    </row>
    <row r="93" spans="1:6" hidden="1" outlineLevel="2" x14ac:dyDescent="0.3">
      <c r="A93" s="55" t="s">
        <v>94</v>
      </c>
      <c r="B93" s="56" t="s">
        <v>93</v>
      </c>
      <c r="C93" s="44" t="s">
        <v>2</v>
      </c>
      <c r="D93" s="19">
        <f t="shared" si="3"/>
        <v>0</v>
      </c>
      <c r="E93" s="46">
        <f>E94</f>
        <v>0</v>
      </c>
      <c r="F93" s="2"/>
    </row>
    <row r="94" spans="1:6" ht="31.2" hidden="1" outlineLevel="2" x14ac:dyDescent="0.3">
      <c r="A94" s="9" t="s">
        <v>10</v>
      </c>
      <c r="B94" s="56" t="s">
        <v>93</v>
      </c>
      <c r="C94" s="44" t="s">
        <v>11</v>
      </c>
      <c r="D94" s="19">
        <f t="shared" si="3"/>
        <v>0</v>
      </c>
      <c r="E94" s="46">
        <v>0</v>
      </c>
      <c r="F94" s="2"/>
    </row>
    <row r="95" spans="1:6" ht="46.8" hidden="1" x14ac:dyDescent="0.3">
      <c r="A95" s="22" t="s">
        <v>68</v>
      </c>
      <c r="B95" s="23" t="s">
        <v>69</v>
      </c>
      <c r="C95" s="23" t="s">
        <v>2</v>
      </c>
      <c r="D95" s="21">
        <f t="shared" si="3"/>
        <v>0</v>
      </c>
      <c r="E95" s="46">
        <f>E96+E104</f>
        <v>0</v>
      </c>
      <c r="F95" s="2"/>
    </row>
    <row r="96" spans="1:6" ht="46.8" hidden="1" outlineLevel="1" x14ac:dyDescent="0.3">
      <c r="A96" s="9" t="s">
        <v>70</v>
      </c>
      <c r="B96" s="5" t="s">
        <v>71</v>
      </c>
      <c r="C96" s="5" t="s">
        <v>2</v>
      </c>
      <c r="D96" s="19">
        <f t="shared" si="3"/>
        <v>0</v>
      </c>
      <c r="E96" s="46">
        <f>E97</f>
        <v>0</v>
      </c>
      <c r="F96" s="2"/>
    </row>
    <row r="97" spans="1:6" ht="31.2" hidden="1" outlineLevel="2" x14ac:dyDescent="0.3">
      <c r="A97" s="9" t="s">
        <v>10</v>
      </c>
      <c r="B97" s="5" t="s">
        <v>71</v>
      </c>
      <c r="C97" s="5" t="s">
        <v>11</v>
      </c>
      <c r="D97" s="19">
        <f t="shared" si="3"/>
        <v>0</v>
      </c>
      <c r="E97" s="46">
        <v>0</v>
      </c>
      <c r="F97" s="2"/>
    </row>
    <row r="98" spans="1:6" ht="46.8" hidden="1" outlineLevel="1" x14ac:dyDescent="0.3">
      <c r="A98" s="9" t="s">
        <v>70</v>
      </c>
      <c r="B98" s="5" t="s">
        <v>72</v>
      </c>
      <c r="C98" s="5" t="s">
        <v>2</v>
      </c>
      <c r="D98" s="19">
        <f t="shared" si="3"/>
        <v>0</v>
      </c>
      <c r="E98" s="46">
        <v>0</v>
      </c>
      <c r="F98" s="2"/>
    </row>
    <row r="99" spans="1:6" ht="31.2" hidden="1" outlineLevel="2" x14ac:dyDescent="0.3">
      <c r="A99" s="9" t="s">
        <v>10</v>
      </c>
      <c r="B99" s="5" t="s">
        <v>72</v>
      </c>
      <c r="C99" s="5" t="s">
        <v>11</v>
      </c>
      <c r="D99" s="19">
        <f t="shared" si="3"/>
        <v>0</v>
      </c>
      <c r="E99" s="46">
        <v>0</v>
      </c>
      <c r="F99" s="2"/>
    </row>
    <row r="100" spans="1:6" hidden="1" outlineLevel="1" x14ac:dyDescent="0.3">
      <c r="A100" s="9" t="s">
        <v>73</v>
      </c>
      <c r="B100" s="5" t="s">
        <v>74</v>
      </c>
      <c r="C100" s="5" t="s">
        <v>2</v>
      </c>
      <c r="D100" s="19">
        <f t="shared" si="3"/>
        <v>0</v>
      </c>
      <c r="E100" s="46">
        <v>0</v>
      </c>
      <c r="F100" s="2"/>
    </row>
    <row r="101" spans="1:6" ht="31.2" hidden="1" outlineLevel="2" x14ac:dyDescent="0.3">
      <c r="A101" s="9" t="s">
        <v>10</v>
      </c>
      <c r="B101" s="5" t="s">
        <v>74</v>
      </c>
      <c r="C101" s="5" t="s">
        <v>11</v>
      </c>
      <c r="D101" s="19">
        <f t="shared" si="3"/>
        <v>0</v>
      </c>
      <c r="E101" s="46">
        <v>0</v>
      </c>
      <c r="F101" s="2"/>
    </row>
    <row r="102" spans="1:6" ht="31.2" hidden="1" outlineLevel="1" x14ac:dyDescent="0.3">
      <c r="A102" s="9" t="s">
        <v>75</v>
      </c>
      <c r="B102" s="5" t="s">
        <v>76</v>
      </c>
      <c r="C102" s="5" t="s">
        <v>2</v>
      </c>
      <c r="D102" s="19">
        <f t="shared" si="3"/>
        <v>0</v>
      </c>
      <c r="E102" s="46">
        <v>0</v>
      </c>
      <c r="F102" s="2"/>
    </row>
    <row r="103" spans="1:6" ht="31.2" hidden="1" outlineLevel="2" x14ac:dyDescent="0.3">
      <c r="A103" s="9" t="s">
        <v>10</v>
      </c>
      <c r="B103" s="5" t="s">
        <v>76</v>
      </c>
      <c r="C103" s="5" t="s">
        <v>11</v>
      </c>
      <c r="D103" s="19">
        <f t="shared" si="3"/>
        <v>0</v>
      </c>
      <c r="E103" s="46">
        <v>0</v>
      </c>
      <c r="F103" s="2"/>
    </row>
    <row r="104" spans="1:6" hidden="1" outlineLevel="2" x14ac:dyDescent="0.3">
      <c r="A104" s="55" t="s">
        <v>96</v>
      </c>
      <c r="B104" s="5" t="s">
        <v>71</v>
      </c>
      <c r="C104" s="44" t="s">
        <v>2</v>
      </c>
      <c r="D104" s="19">
        <f t="shared" si="3"/>
        <v>0</v>
      </c>
      <c r="E104" s="46">
        <f>E105</f>
        <v>0</v>
      </c>
      <c r="F104" s="2"/>
    </row>
    <row r="105" spans="1:6" ht="31.2" hidden="1" outlineLevel="2" x14ac:dyDescent="0.3">
      <c r="A105" s="9" t="s">
        <v>10</v>
      </c>
      <c r="B105" s="5" t="s">
        <v>71</v>
      </c>
      <c r="C105" s="44" t="s">
        <v>2</v>
      </c>
      <c r="D105" s="19">
        <f t="shared" si="3"/>
        <v>0</v>
      </c>
      <c r="E105" s="46">
        <v>0</v>
      </c>
      <c r="F105" s="2"/>
    </row>
    <row r="106" spans="1:6" ht="46.8" collapsed="1" x14ac:dyDescent="0.3">
      <c r="A106" s="22" t="s">
        <v>135</v>
      </c>
      <c r="B106" s="23">
        <v>1300000000</v>
      </c>
      <c r="C106" s="23" t="s">
        <v>2</v>
      </c>
      <c r="D106" s="21">
        <f>E106/1000</f>
        <v>100</v>
      </c>
      <c r="E106" s="46">
        <f>E107</f>
        <v>100000</v>
      </c>
      <c r="F106" s="2"/>
    </row>
    <row r="107" spans="1:6" ht="31.2" outlineLevel="1" x14ac:dyDescent="0.3">
      <c r="A107" s="9" t="s">
        <v>79</v>
      </c>
      <c r="B107" s="5">
        <v>1300015190</v>
      </c>
      <c r="C107" s="5" t="s">
        <v>2</v>
      </c>
      <c r="D107" s="19">
        <f t="shared" ref="D107:D112" si="4">E107/1000</f>
        <v>100</v>
      </c>
      <c r="E107" s="46">
        <f>E108</f>
        <v>100000</v>
      </c>
      <c r="F107" s="2"/>
    </row>
    <row r="108" spans="1:6" ht="31.2" outlineLevel="2" x14ac:dyDescent="0.3">
      <c r="A108" s="9" t="s">
        <v>10</v>
      </c>
      <c r="B108" s="5">
        <v>1300015190</v>
      </c>
      <c r="C108" s="5" t="s">
        <v>11</v>
      </c>
      <c r="D108" s="19">
        <f t="shared" si="4"/>
        <v>100</v>
      </c>
      <c r="E108" s="46">
        <v>100000</v>
      </c>
      <c r="F108" s="2"/>
    </row>
    <row r="109" spans="1:6" hidden="1" outlineLevel="1" x14ac:dyDescent="0.3">
      <c r="A109" s="24" t="s">
        <v>81</v>
      </c>
      <c r="B109" s="25" t="s">
        <v>82</v>
      </c>
      <c r="C109" s="25" t="s">
        <v>2</v>
      </c>
      <c r="D109" s="26">
        <f>E109/1000</f>
        <v>0</v>
      </c>
      <c r="E109" s="54">
        <f>E110</f>
        <v>0</v>
      </c>
      <c r="F109" s="2"/>
    </row>
    <row r="110" spans="1:6" ht="31.2" hidden="1" outlineLevel="2" x14ac:dyDescent="0.3">
      <c r="A110" s="27" t="s">
        <v>10</v>
      </c>
      <c r="B110" s="28" t="s">
        <v>82</v>
      </c>
      <c r="C110" s="28" t="s">
        <v>11</v>
      </c>
      <c r="D110" s="19">
        <f t="shared" si="4"/>
        <v>0</v>
      </c>
      <c r="E110" s="49">
        <v>0</v>
      </c>
      <c r="F110" s="2"/>
    </row>
    <row r="111" spans="1:6" ht="46.8" hidden="1" outlineLevel="2" x14ac:dyDescent="0.3">
      <c r="A111" s="55" t="s">
        <v>91</v>
      </c>
      <c r="B111" s="53" t="s">
        <v>90</v>
      </c>
      <c r="C111" s="53" t="s">
        <v>2</v>
      </c>
      <c r="D111" s="19">
        <f t="shared" si="4"/>
        <v>0</v>
      </c>
      <c r="E111" s="49">
        <f>E112</f>
        <v>0</v>
      </c>
      <c r="F111" s="2"/>
    </row>
    <row r="112" spans="1:6" ht="31.2" hidden="1" outlineLevel="2" x14ac:dyDescent="0.3">
      <c r="A112" s="27" t="s">
        <v>10</v>
      </c>
      <c r="B112" s="53" t="s">
        <v>90</v>
      </c>
      <c r="C112" s="53" t="s">
        <v>11</v>
      </c>
      <c r="D112" s="19">
        <f t="shared" si="4"/>
        <v>0</v>
      </c>
      <c r="E112" s="49">
        <v>0</v>
      </c>
      <c r="F112" s="2"/>
    </row>
    <row r="113" spans="1:6" hidden="1" collapsed="1" x14ac:dyDescent="0.3"/>
    <row r="114" spans="1:6" hidden="1" x14ac:dyDescent="0.3"/>
    <row r="115" spans="1:6" hidden="1" x14ac:dyDescent="0.3"/>
    <row r="116" spans="1:6" ht="14.4" customHeight="1" x14ac:dyDescent="0.3">
      <c r="A116" s="108" t="s">
        <v>83</v>
      </c>
      <c r="B116" s="109"/>
      <c r="C116" s="110"/>
      <c r="D116" s="29">
        <f>E116/1000-0.01</f>
        <v>10072.49</v>
      </c>
      <c r="E116" s="48">
        <f>E12+E37+E50+E53+E68+E76+E79+E95+E106+E46+I17+E41</f>
        <v>10072500</v>
      </c>
      <c r="F116" s="2"/>
    </row>
    <row r="117" spans="1:6" ht="12.75" customHeight="1" x14ac:dyDescent="0.3">
      <c r="A117" s="10"/>
      <c r="B117" s="3"/>
      <c r="C117" s="3"/>
      <c r="D117" s="3"/>
      <c r="E117" s="3"/>
      <c r="F117" s="2"/>
    </row>
    <row r="118" spans="1:6" ht="25.65" customHeight="1" x14ac:dyDescent="0.3">
      <c r="A118" s="94"/>
      <c r="B118" s="95"/>
      <c r="C118" s="95"/>
      <c r="D118" s="95"/>
      <c r="E118" s="95"/>
      <c r="F118" s="2"/>
    </row>
  </sheetData>
  <mergeCells count="10">
    <mergeCell ref="A118:E118"/>
    <mergeCell ref="A6:E6"/>
    <mergeCell ref="A7:E8"/>
    <mergeCell ref="A10:A11"/>
    <mergeCell ref="B10:B11"/>
    <mergeCell ref="C10:C11"/>
    <mergeCell ref="E10:E11"/>
    <mergeCell ref="D10:D11"/>
    <mergeCell ref="A9:E9"/>
    <mergeCell ref="A116:C116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showGridLines="0" tabSelected="1" zoomScaleSheetLayoutView="100" workbookViewId="0">
      <selection activeCell="A3" sqref="A3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9.33203125" style="7" hidden="1" customWidth="1"/>
    <col min="6" max="6" width="13.33203125" style="7" customWidth="1"/>
    <col min="7" max="7" width="11.6640625" style="7" hidden="1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102</v>
      </c>
      <c r="C1" s="32"/>
      <c r="D1" s="32"/>
      <c r="E1" s="33"/>
      <c r="F1" s="33"/>
    </row>
    <row r="2" spans="1:8" x14ac:dyDescent="0.3">
      <c r="A2" s="30"/>
      <c r="B2" s="31" t="s">
        <v>84</v>
      </c>
      <c r="C2" s="32"/>
      <c r="D2" s="32"/>
      <c r="E2" s="33"/>
      <c r="F2" s="33"/>
    </row>
    <row r="3" spans="1:8" x14ac:dyDescent="0.3">
      <c r="A3" s="30"/>
      <c r="B3" s="31" t="s">
        <v>85</v>
      </c>
      <c r="C3" s="32"/>
      <c r="D3" s="32"/>
      <c r="E3" s="33"/>
      <c r="F3" s="33"/>
    </row>
    <row r="4" spans="1:8" x14ac:dyDescent="0.3">
      <c r="A4" s="30"/>
      <c r="B4" s="31" t="s">
        <v>146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112" t="s">
        <v>86</v>
      </c>
      <c r="B6" s="112"/>
      <c r="C6" s="112"/>
      <c r="D6" s="112"/>
      <c r="E6" s="112"/>
      <c r="F6" s="112"/>
    </row>
    <row r="7" spans="1:8" ht="15.75" customHeight="1" x14ac:dyDescent="0.3">
      <c r="A7" s="111" t="s">
        <v>105</v>
      </c>
      <c r="B7" s="111"/>
      <c r="C7" s="111"/>
      <c r="D7" s="111"/>
      <c r="E7" s="111"/>
      <c r="F7" s="111"/>
    </row>
    <row r="8" spans="1:8" x14ac:dyDescent="0.3">
      <c r="A8" s="111"/>
      <c r="B8" s="111"/>
      <c r="C8" s="111"/>
      <c r="D8" s="111"/>
      <c r="E8" s="111"/>
      <c r="F8" s="111"/>
    </row>
    <row r="9" spans="1:8" x14ac:dyDescent="0.3">
      <c r="A9" s="111"/>
      <c r="B9" s="111"/>
      <c r="C9" s="111"/>
      <c r="D9" s="111"/>
      <c r="E9" s="111"/>
      <c r="F9" s="111"/>
    </row>
    <row r="10" spans="1:8" ht="12" customHeight="1" x14ac:dyDescent="0.3">
      <c r="A10" s="113"/>
      <c r="B10" s="113"/>
      <c r="C10" s="113"/>
      <c r="D10" s="113"/>
      <c r="E10" s="113"/>
      <c r="F10" s="113"/>
      <c r="G10" s="113"/>
      <c r="H10" s="3"/>
    </row>
    <row r="11" spans="1:8" ht="69" customHeight="1" x14ac:dyDescent="0.3">
      <c r="A11" s="8" t="s">
        <v>87</v>
      </c>
      <c r="B11" s="4" t="s">
        <v>0</v>
      </c>
      <c r="C11" s="4" t="s">
        <v>1</v>
      </c>
      <c r="D11" s="4" t="s">
        <v>106</v>
      </c>
      <c r="E11" s="4"/>
      <c r="F11" s="4" t="s">
        <v>107</v>
      </c>
      <c r="G11" s="4"/>
      <c r="H11" s="3"/>
    </row>
    <row r="12" spans="1:8" ht="102" customHeight="1" x14ac:dyDescent="0.3">
      <c r="A12" s="22" t="s">
        <v>112</v>
      </c>
      <c r="B12" s="23" t="s">
        <v>3</v>
      </c>
      <c r="C12" s="23" t="s">
        <v>2</v>
      </c>
      <c r="D12" s="36">
        <f>E12/1000</f>
        <v>5505.42</v>
      </c>
      <c r="E12" s="37">
        <f>E13+E15+E19+E22+E24+E26+E28+E30+E33</f>
        <v>5505420</v>
      </c>
      <c r="F12" s="42">
        <f>G12/1000</f>
        <v>5753.74</v>
      </c>
      <c r="G12" s="6">
        <f>G13+G15+G19+G22+G24+G26+G30+G28+G33</f>
        <v>5753740</v>
      </c>
      <c r="H12" s="3"/>
    </row>
    <row r="13" spans="1:8" outlineLevel="1" x14ac:dyDescent="0.3">
      <c r="A13" s="9" t="s">
        <v>4</v>
      </c>
      <c r="B13" s="5" t="s">
        <v>5</v>
      </c>
      <c r="C13" s="5" t="s">
        <v>2</v>
      </c>
      <c r="D13" s="34">
        <f t="shared" ref="D13:D80" si="0">E13/1000</f>
        <v>827.45</v>
      </c>
      <c r="E13" s="35">
        <f>E14</f>
        <v>827450</v>
      </c>
      <c r="F13" s="43">
        <f t="shared" ref="F13:F80" si="1">G13/1000</f>
        <v>827.45</v>
      </c>
      <c r="G13" s="6">
        <f>G14</f>
        <v>827450</v>
      </c>
      <c r="H13" s="3"/>
    </row>
    <row r="14" spans="1:8" ht="89.25" customHeight="1" outlineLevel="2" x14ac:dyDescent="0.3">
      <c r="A14" s="9" t="s">
        <v>6</v>
      </c>
      <c r="B14" s="5" t="s">
        <v>5</v>
      </c>
      <c r="C14" s="5" t="s">
        <v>7</v>
      </c>
      <c r="D14" s="34">
        <f t="shared" si="0"/>
        <v>827.45</v>
      </c>
      <c r="E14" s="35">
        <v>827450</v>
      </c>
      <c r="F14" s="43">
        <f>G14/1000</f>
        <v>827.45</v>
      </c>
      <c r="G14" s="6">
        <v>827450</v>
      </c>
      <c r="H14" s="3"/>
    </row>
    <row r="15" spans="1:8" ht="31.2" outlineLevel="1" x14ac:dyDescent="0.3">
      <c r="A15" s="9" t="s">
        <v>8</v>
      </c>
      <c r="B15" s="5" t="s">
        <v>9</v>
      </c>
      <c r="C15" s="5" t="s">
        <v>2</v>
      </c>
      <c r="D15" s="34">
        <f t="shared" si="0"/>
        <v>2448.4899999999998</v>
      </c>
      <c r="E15" s="35">
        <f>E16+E17+E18</f>
        <v>2448490</v>
      </c>
      <c r="F15" s="43">
        <f t="shared" si="1"/>
        <v>2448.5100000000002</v>
      </c>
      <c r="G15" s="6">
        <f>G16+G17+G18</f>
        <v>2448510</v>
      </c>
      <c r="H15" s="3"/>
    </row>
    <row r="16" spans="1:8" ht="89.25" customHeight="1" outlineLevel="2" x14ac:dyDescent="0.3">
      <c r="A16" s="9" t="s">
        <v>6</v>
      </c>
      <c r="B16" s="5" t="s">
        <v>9</v>
      </c>
      <c r="C16" s="5" t="s">
        <v>7</v>
      </c>
      <c r="D16" s="34">
        <f t="shared" si="0"/>
        <v>1946.96</v>
      </c>
      <c r="E16" s="35">
        <v>1946960</v>
      </c>
      <c r="F16" s="43">
        <f t="shared" si="1"/>
        <v>1946.96</v>
      </c>
      <c r="G16" s="6">
        <v>1946960</v>
      </c>
      <c r="H16" s="3"/>
    </row>
    <row r="17" spans="1:8" ht="38.25" customHeight="1" outlineLevel="2" x14ac:dyDescent="0.3">
      <c r="A17" s="9" t="s">
        <v>10</v>
      </c>
      <c r="B17" s="5" t="s">
        <v>9</v>
      </c>
      <c r="C17" s="5" t="s">
        <v>11</v>
      </c>
      <c r="D17" s="34">
        <f t="shared" si="0"/>
        <v>430.75</v>
      </c>
      <c r="E17" s="35">
        <v>430750</v>
      </c>
      <c r="F17" s="43">
        <f t="shared" si="1"/>
        <v>431.85</v>
      </c>
      <c r="G17" s="6">
        <v>431850</v>
      </c>
      <c r="H17" s="3"/>
    </row>
    <row r="18" spans="1:8" outlineLevel="2" x14ac:dyDescent="0.3">
      <c r="A18" s="9" t="s">
        <v>12</v>
      </c>
      <c r="B18" s="5" t="s">
        <v>9</v>
      </c>
      <c r="C18" s="5" t="s">
        <v>13</v>
      </c>
      <c r="D18" s="34">
        <f t="shared" si="0"/>
        <v>70.78</v>
      </c>
      <c r="E18" s="35">
        <v>70780</v>
      </c>
      <c r="F18" s="43">
        <f t="shared" si="1"/>
        <v>69.7</v>
      </c>
      <c r="G18" s="6">
        <v>69700</v>
      </c>
      <c r="H18" s="3"/>
    </row>
    <row r="19" spans="1:8" ht="51" customHeight="1" outlineLevel="1" x14ac:dyDescent="0.3">
      <c r="A19" s="9" t="s">
        <v>14</v>
      </c>
      <c r="B19" s="5" t="s">
        <v>15</v>
      </c>
      <c r="C19" s="5" t="s">
        <v>2</v>
      </c>
      <c r="D19" s="34">
        <f t="shared" si="0"/>
        <v>1596.98</v>
      </c>
      <c r="E19" s="35">
        <f>E20+E21</f>
        <v>1596980</v>
      </c>
      <c r="F19" s="43">
        <f t="shared" si="1"/>
        <v>1596.98</v>
      </c>
      <c r="G19" s="6">
        <f>G20+G21</f>
        <v>1596980</v>
      </c>
      <c r="H19" s="3"/>
    </row>
    <row r="20" spans="1:8" ht="89.25" customHeight="1" outlineLevel="2" x14ac:dyDescent="0.3">
      <c r="A20" s="9" t="s">
        <v>6</v>
      </c>
      <c r="B20" s="5" t="s">
        <v>15</v>
      </c>
      <c r="C20" s="5" t="s">
        <v>7</v>
      </c>
      <c r="D20" s="34">
        <f t="shared" si="0"/>
        <v>1529.48</v>
      </c>
      <c r="E20" s="35">
        <v>1529480</v>
      </c>
      <c r="F20" s="43">
        <f t="shared" si="1"/>
        <v>1529.48</v>
      </c>
      <c r="G20" s="6">
        <v>1529480</v>
      </c>
      <c r="H20" s="3"/>
    </row>
    <row r="21" spans="1:8" ht="38.25" customHeight="1" outlineLevel="2" x14ac:dyDescent="0.3">
      <c r="A21" s="9" t="s">
        <v>10</v>
      </c>
      <c r="B21" s="5" t="s">
        <v>15</v>
      </c>
      <c r="C21" s="5" t="s">
        <v>11</v>
      </c>
      <c r="D21" s="34">
        <f>E21/1000</f>
        <v>67.5</v>
      </c>
      <c r="E21" s="35">
        <v>67500</v>
      </c>
      <c r="F21" s="43">
        <f t="shared" si="1"/>
        <v>67.5</v>
      </c>
      <c r="G21" s="6">
        <v>67500</v>
      </c>
      <c r="H21" s="3"/>
    </row>
    <row r="22" spans="1:8" outlineLevel="1" x14ac:dyDescent="0.3">
      <c r="A22" s="9" t="s">
        <v>16</v>
      </c>
      <c r="B22" s="5" t="s">
        <v>17</v>
      </c>
      <c r="C22" s="5" t="s">
        <v>2</v>
      </c>
      <c r="D22" s="34">
        <f t="shared" si="0"/>
        <v>12</v>
      </c>
      <c r="E22" s="35">
        <f>E23</f>
        <v>12000</v>
      </c>
      <c r="F22" s="43">
        <f t="shared" si="1"/>
        <v>12</v>
      </c>
      <c r="G22" s="6">
        <f>G23</f>
        <v>12000</v>
      </c>
      <c r="H22" s="3"/>
    </row>
    <row r="23" spans="1:8" outlineLevel="2" x14ac:dyDescent="0.3">
      <c r="A23" s="9" t="s">
        <v>12</v>
      </c>
      <c r="B23" s="5" t="s">
        <v>17</v>
      </c>
      <c r="C23" s="5" t="s">
        <v>13</v>
      </c>
      <c r="D23" s="34">
        <f t="shared" si="0"/>
        <v>12</v>
      </c>
      <c r="E23" s="35">
        <v>12000</v>
      </c>
      <c r="F23" s="43">
        <f t="shared" si="1"/>
        <v>12</v>
      </c>
      <c r="G23" s="6">
        <v>12000</v>
      </c>
      <c r="H23" s="3"/>
    </row>
    <row r="24" spans="1:8" ht="25.5" customHeight="1" outlineLevel="1" x14ac:dyDescent="0.3">
      <c r="A24" s="9" t="s">
        <v>18</v>
      </c>
      <c r="B24" s="5" t="s">
        <v>19</v>
      </c>
      <c r="C24" s="5" t="s">
        <v>2</v>
      </c>
      <c r="D24" s="34">
        <f t="shared" si="0"/>
        <v>10</v>
      </c>
      <c r="E24" s="35">
        <v>10000</v>
      </c>
      <c r="F24" s="43">
        <f t="shared" si="1"/>
        <v>10</v>
      </c>
      <c r="G24" s="6">
        <v>10000</v>
      </c>
      <c r="H24" s="3"/>
    </row>
    <row r="25" spans="1:8" outlineLevel="2" x14ac:dyDescent="0.3">
      <c r="A25" s="9" t="s">
        <v>12</v>
      </c>
      <c r="B25" s="5" t="s">
        <v>19</v>
      </c>
      <c r="C25" s="5" t="s">
        <v>13</v>
      </c>
      <c r="D25" s="34">
        <f t="shared" si="0"/>
        <v>10</v>
      </c>
      <c r="E25" s="35">
        <v>10000</v>
      </c>
      <c r="F25" s="43">
        <f t="shared" si="1"/>
        <v>10</v>
      </c>
      <c r="G25" s="6">
        <v>10000</v>
      </c>
      <c r="H25" s="3"/>
    </row>
    <row r="26" spans="1:8" ht="31.2" outlineLevel="1" x14ac:dyDescent="0.3">
      <c r="A26" s="9" t="s">
        <v>20</v>
      </c>
      <c r="B26" s="5" t="s">
        <v>21</v>
      </c>
      <c r="C26" s="5" t="s">
        <v>2</v>
      </c>
      <c r="D26" s="34">
        <f t="shared" si="0"/>
        <v>44.1</v>
      </c>
      <c r="E26" s="35">
        <f>E27</f>
        <v>44100</v>
      </c>
      <c r="F26" s="43">
        <f t="shared" si="1"/>
        <v>44.1</v>
      </c>
      <c r="G26" s="6">
        <f>G27</f>
        <v>44100</v>
      </c>
      <c r="H26" s="3"/>
    </row>
    <row r="27" spans="1:8" ht="31.2" outlineLevel="2" x14ac:dyDescent="0.3">
      <c r="A27" s="9" t="s">
        <v>22</v>
      </c>
      <c r="B27" s="5" t="s">
        <v>21</v>
      </c>
      <c r="C27" s="5" t="s">
        <v>23</v>
      </c>
      <c r="D27" s="34">
        <f t="shared" si="0"/>
        <v>44.1</v>
      </c>
      <c r="E27" s="35">
        <v>44100</v>
      </c>
      <c r="F27" s="43">
        <f t="shared" si="1"/>
        <v>44.1</v>
      </c>
      <c r="G27" s="6">
        <v>44100</v>
      </c>
      <c r="H27" s="3"/>
    </row>
    <row r="28" spans="1:8" ht="51" customHeight="1" outlineLevel="1" x14ac:dyDescent="0.3">
      <c r="A28" s="85" t="s">
        <v>133</v>
      </c>
      <c r="B28" s="5">
        <v>100016050</v>
      </c>
      <c r="C28" s="5" t="s">
        <v>2</v>
      </c>
      <c r="D28" s="34">
        <f t="shared" si="0"/>
        <v>0.5</v>
      </c>
      <c r="E28" s="35">
        <f>E29</f>
        <v>500</v>
      </c>
      <c r="F28" s="43">
        <f t="shared" si="1"/>
        <v>0.5</v>
      </c>
      <c r="G28" s="6">
        <f>G29</f>
        <v>500</v>
      </c>
      <c r="H28" s="3"/>
    </row>
    <row r="29" spans="1:8" ht="38.25" customHeight="1" outlineLevel="2" x14ac:dyDescent="0.3">
      <c r="A29" s="85" t="s">
        <v>134</v>
      </c>
      <c r="B29" s="5">
        <v>100016050</v>
      </c>
      <c r="C29" s="5" t="s">
        <v>11</v>
      </c>
      <c r="D29" s="34">
        <f t="shared" si="0"/>
        <v>0.5</v>
      </c>
      <c r="E29" s="35">
        <v>500</v>
      </c>
      <c r="F29" s="43">
        <f t="shared" si="1"/>
        <v>0.5</v>
      </c>
      <c r="G29" s="6">
        <v>500</v>
      </c>
      <c r="H29" s="3"/>
    </row>
    <row r="30" spans="1:8" ht="38.25" customHeight="1" outlineLevel="1" x14ac:dyDescent="0.3">
      <c r="A30" s="9" t="s">
        <v>24</v>
      </c>
      <c r="B30" s="5" t="s">
        <v>25</v>
      </c>
      <c r="C30" s="5" t="s">
        <v>2</v>
      </c>
      <c r="D30" s="34">
        <f t="shared" si="0"/>
        <v>339.5</v>
      </c>
      <c r="E30" s="35">
        <f>E31+E32</f>
        <v>339500</v>
      </c>
      <c r="F30" s="43">
        <f t="shared" si="1"/>
        <v>351.7</v>
      </c>
      <c r="G30" s="6">
        <f>G31+G32</f>
        <v>351700</v>
      </c>
      <c r="H30" s="3"/>
    </row>
    <row r="31" spans="1:8" ht="89.25" customHeight="1" outlineLevel="2" x14ac:dyDescent="0.3">
      <c r="A31" s="9" t="s">
        <v>6</v>
      </c>
      <c r="B31" s="5" t="s">
        <v>25</v>
      </c>
      <c r="C31" s="5" t="s">
        <v>7</v>
      </c>
      <c r="D31" s="34">
        <f t="shared" si="0"/>
        <v>327.5</v>
      </c>
      <c r="E31" s="35">
        <v>327500</v>
      </c>
      <c r="F31" s="43">
        <f t="shared" si="1"/>
        <v>338.52</v>
      </c>
      <c r="G31" s="6">
        <v>338520</v>
      </c>
      <c r="H31" s="3"/>
    </row>
    <row r="32" spans="1:8" ht="38.25" customHeight="1" outlineLevel="2" x14ac:dyDescent="0.3">
      <c r="A32" s="9" t="s">
        <v>10</v>
      </c>
      <c r="B32" s="5" t="s">
        <v>25</v>
      </c>
      <c r="C32" s="5" t="s">
        <v>11</v>
      </c>
      <c r="D32" s="34">
        <f t="shared" si="0"/>
        <v>12</v>
      </c>
      <c r="E32" s="35">
        <v>12000</v>
      </c>
      <c r="F32" s="43">
        <f t="shared" si="1"/>
        <v>13.18</v>
      </c>
      <c r="G32" s="6">
        <v>13180</v>
      </c>
      <c r="H32" s="3"/>
    </row>
    <row r="33" spans="1:9" outlineLevel="1" x14ac:dyDescent="0.3">
      <c r="A33" s="9" t="s">
        <v>26</v>
      </c>
      <c r="B33" s="5" t="s">
        <v>27</v>
      </c>
      <c r="C33" s="5" t="s">
        <v>2</v>
      </c>
      <c r="D33" s="34">
        <f t="shared" si="0"/>
        <v>226.4</v>
      </c>
      <c r="E33" s="35">
        <f>E34</f>
        <v>226400</v>
      </c>
      <c r="F33" s="43">
        <f t="shared" si="1"/>
        <v>462.5</v>
      </c>
      <c r="G33" s="6">
        <f>G34</f>
        <v>462500</v>
      </c>
      <c r="H33" s="3"/>
    </row>
    <row r="34" spans="1:9" outlineLevel="2" x14ac:dyDescent="0.3">
      <c r="A34" s="9" t="s">
        <v>12</v>
      </c>
      <c r="B34" s="5" t="s">
        <v>27</v>
      </c>
      <c r="C34" s="5" t="s">
        <v>13</v>
      </c>
      <c r="D34" s="34">
        <f t="shared" si="0"/>
        <v>226.4</v>
      </c>
      <c r="E34" s="35">
        <v>226400</v>
      </c>
      <c r="F34" s="43">
        <f t="shared" si="1"/>
        <v>462.5</v>
      </c>
      <c r="G34" s="6">
        <v>462500</v>
      </c>
      <c r="H34" s="3"/>
    </row>
    <row r="35" spans="1:9" ht="51" customHeight="1" x14ac:dyDescent="0.3">
      <c r="A35" s="22" t="s">
        <v>113</v>
      </c>
      <c r="B35" s="23" t="s">
        <v>28</v>
      </c>
      <c r="C35" s="23" t="s">
        <v>2</v>
      </c>
      <c r="D35" s="36">
        <f t="shared" si="0"/>
        <v>25.25</v>
      </c>
      <c r="E35" s="37">
        <f>E36</f>
        <v>25250</v>
      </c>
      <c r="F35" s="42">
        <f t="shared" si="1"/>
        <v>25.25</v>
      </c>
      <c r="G35" s="6">
        <f>G36</f>
        <v>25250</v>
      </c>
      <c r="H35" s="3"/>
    </row>
    <row r="36" spans="1:9" ht="38.25" customHeight="1" outlineLevel="1" x14ac:dyDescent="0.3">
      <c r="A36" s="9" t="s">
        <v>29</v>
      </c>
      <c r="B36" s="5" t="s">
        <v>30</v>
      </c>
      <c r="C36" s="5" t="s">
        <v>2</v>
      </c>
      <c r="D36" s="34">
        <f t="shared" si="0"/>
        <v>25.25</v>
      </c>
      <c r="E36" s="35">
        <f>E38+E37</f>
        <v>25250</v>
      </c>
      <c r="F36" s="39">
        <f t="shared" si="1"/>
        <v>25.25</v>
      </c>
      <c r="G36" s="63">
        <f>G38+G37</f>
        <v>25250</v>
      </c>
      <c r="H36" s="3"/>
    </row>
    <row r="37" spans="1:9" ht="37.200000000000003" customHeight="1" outlineLevel="1" x14ac:dyDescent="0.3">
      <c r="A37" s="9" t="s">
        <v>131</v>
      </c>
      <c r="B37" s="44" t="s">
        <v>30</v>
      </c>
      <c r="C37" s="5">
        <v>200</v>
      </c>
      <c r="D37" s="19">
        <f>E37/1000</f>
        <v>20</v>
      </c>
      <c r="E37" s="78">
        <v>20000</v>
      </c>
      <c r="F37" s="82">
        <f t="shared" si="1"/>
        <v>20</v>
      </c>
      <c r="G37" s="83">
        <v>20000</v>
      </c>
      <c r="H37" s="1"/>
    </row>
    <row r="38" spans="1:9" outlineLevel="2" x14ac:dyDescent="0.3">
      <c r="A38" s="9" t="s">
        <v>12</v>
      </c>
      <c r="B38" s="5" t="s">
        <v>30</v>
      </c>
      <c r="C38" s="5" t="s">
        <v>13</v>
      </c>
      <c r="D38" s="34">
        <f t="shared" si="0"/>
        <v>5.25</v>
      </c>
      <c r="E38" s="80">
        <v>5250</v>
      </c>
      <c r="F38" s="82">
        <f t="shared" si="1"/>
        <v>5.25</v>
      </c>
      <c r="G38" s="81">
        <v>5250</v>
      </c>
      <c r="H38" s="3"/>
    </row>
    <row r="39" spans="1:9" ht="62.4" outlineLevel="2" x14ac:dyDescent="0.3">
      <c r="A39" s="50" t="s">
        <v>125</v>
      </c>
      <c r="B39" s="52" t="s">
        <v>126</v>
      </c>
      <c r="C39" s="52" t="s">
        <v>2</v>
      </c>
      <c r="D39" s="19">
        <f>E39/1000</f>
        <v>232.9</v>
      </c>
      <c r="E39" s="51">
        <f>E40</f>
        <v>232900</v>
      </c>
      <c r="F39" s="79">
        <f t="shared" si="1"/>
        <v>135</v>
      </c>
      <c r="G39" s="86">
        <f>G40</f>
        <v>135000</v>
      </c>
      <c r="H39" s="1"/>
      <c r="I39" s="65"/>
    </row>
    <row r="40" spans="1:9" ht="31.2" outlineLevel="2" x14ac:dyDescent="0.3">
      <c r="A40" s="62" t="s">
        <v>95</v>
      </c>
      <c r="B40" s="53" t="s">
        <v>127</v>
      </c>
      <c r="C40" s="53" t="s">
        <v>2</v>
      </c>
      <c r="D40" s="19">
        <f>E40/1000</f>
        <v>232.9</v>
      </c>
      <c r="E40" s="49">
        <f>E41</f>
        <v>232900</v>
      </c>
      <c r="F40" s="39">
        <f t="shared" si="1"/>
        <v>135</v>
      </c>
      <c r="G40" s="77">
        <f>G41</f>
        <v>135000</v>
      </c>
      <c r="H40" s="1"/>
    </row>
    <row r="41" spans="1:9" ht="31.2" outlineLevel="2" x14ac:dyDescent="0.3">
      <c r="A41" s="27" t="s">
        <v>10</v>
      </c>
      <c r="B41" s="53" t="s">
        <v>127</v>
      </c>
      <c r="C41" s="53" t="s">
        <v>11</v>
      </c>
      <c r="D41" s="19">
        <f>E41/1000</f>
        <v>232.9</v>
      </c>
      <c r="E41" s="49">
        <v>232900</v>
      </c>
      <c r="F41" s="39">
        <f t="shared" si="1"/>
        <v>135</v>
      </c>
      <c r="G41" s="77">
        <v>135000</v>
      </c>
      <c r="H41" s="1"/>
    </row>
    <row r="42" spans="1:9" ht="76.5" customHeight="1" x14ac:dyDescent="0.3">
      <c r="A42" s="22" t="s">
        <v>114</v>
      </c>
      <c r="B42" s="23" t="s">
        <v>31</v>
      </c>
      <c r="C42" s="23" t="s">
        <v>2</v>
      </c>
      <c r="D42" s="36">
        <f t="shared" si="0"/>
        <v>25</v>
      </c>
      <c r="E42" s="37">
        <f>E43</f>
        <v>25000</v>
      </c>
      <c r="F42" s="75">
        <f t="shared" si="1"/>
        <v>25</v>
      </c>
      <c r="G42" s="76">
        <f>G43</f>
        <v>25000</v>
      </c>
      <c r="H42" s="3"/>
    </row>
    <row r="43" spans="1:9" ht="38.25" customHeight="1" outlineLevel="1" x14ac:dyDescent="0.3">
      <c r="A43" s="9" t="s">
        <v>32</v>
      </c>
      <c r="B43" s="5" t="s">
        <v>33</v>
      </c>
      <c r="C43" s="5" t="s">
        <v>2</v>
      </c>
      <c r="D43" s="34">
        <f t="shared" si="0"/>
        <v>25</v>
      </c>
      <c r="E43" s="35">
        <f>E44</f>
        <v>25000</v>
      </c>
      <c r="F43" s="43">
        <f t="shared" si="1"/>
        <v>25</v>
      </c>
      <c r="G43" s="6">
        <f>G44</f>
        <v>25000</v>
      </c>
      <c r="H43" s="3"/>
    </row>
    <row r="44" spans="1:9" ht="38.25" customHeight="1" outlineLevel="2" x14ac:dyDescent="0.3">
      <c r="A44" s="9" t="s">
        <v>10</v>
      </c>
      <c r="B44" s="5" t="s">
        <v>33</v>
      </c>
      <c r="C44" s="5" t="s">
        <v>11</v>
      </c>
      <c r="D44" s="34">
        <f t="shared" si="0"/>
        <v>25</v>
      </c>
      <c r="E44" s="35">
        <v>25000</v>
      </c>
      <c r="F44" s="43">
        <f t="shared" si="1"/>
        <v>25</v>
      </c>
      <c r="G44" s="6">
        <v>25000</v>
      </c>
      <c r="H44" s="3"/>
    </row>
    <row r="45" spans="1:9" ht="63.75" customHeight="1" x14ac:dyDescent="0.3">
      <c r="A45" s="22" t="s">
        <v>115</v>
      </c>
      <c r="B45" s="23" t="s">
        <v>34</v>
      </c>
      <c r="C45" s="23" t="s">
        <v>2</v>
      </c>
      <c r="D45" s="36">
        <f>E45/1000-0.1</f>
        <v>1089.8500000000001</v>
      </c>
      <c r="E45" s="37">
        <f>E46+E48+E50+E52+E54</f>
        <v>1089950</v>
      </c>
      <c r="F45" s="42">
        <f>G45/1000-0.1</f>
        <v>1149.8500000000001</v>
      </c>
      <c r="G45" s="6">
        <f>G46+G48+G50+G52+G54</f>
        <v>1149950</v>
      </c>
      <c r="H45" s="3"/>
    </row>
    <row r="46" spans="1:9" ht="25.5" customHeight="1" outlineLevel="1" x14ac:dyDescent="0.3">
      <c r="A46" s="9" t="s">
        <v>35</v>
      </c>
      <c r="B46" s="5" t="s">
        <v>36</v>
      </c>
      <c r="C46" s="5" t="s">
        <v>2</v>
      </c>
      <c r="D46" s="34">
        <f>E46/1000-0.1</f>
        <v>347.26</v>
      </c>
      <c r="E46" s="35">
        <f>E47</f>
        <v>347360</v>
      </c>
      <c r="F46" s="43">
        <f>G46/1000-0.1</f>
        <v>347.26</v>
      </c>
      <c r="G46" s="6">
        <f>G47</f>
        <v>347360</v>
      </c>
      <c r="H46" s="3"/>
    </row>
    <row r="47" spans="1:9" ht="38.25" customHeight="1" outlineLevel="2" x14ac:dyDescent="0.3">
      <c r="A47" s="9" t="s">
        <v>10</v>
      </c>
      <c r="B47" s="5" t="s">
        <v>36</v>
      </c>
      <c r="C47" s="5" t="s">
        <v>11</v>
      </c>
      <c r="D47" s="34">
        <f>E47/1000-0.1</f>
        <v>347.26</v>
      </c>
      <c r="E47" s="35">
        <v>347360</v>
      </c>
      <c r="F47" s="43">
        <f>G47/1000-0.1</f>
        <v>347.26</v>
      </c>
      <c r="G47" s="6">
        <v>347360</v>
      </c>
      <c r="H47" s="3"/>
    </row>
    <row r="48" spans="1:9" ht="25.5" customHeight="1" outlineLevel="1" x14ac:dyDescent="0.3">
      <c r="A48" s="9" t="s">
        <v>37</v>
      </c>
      <c r="B48" s="5" t="s">
        <v>38</v>
      </c>
      <c r="C48" s="5" t="s">
        <v>2</v>
      </c>
      <c r="D48" s="34">
        <f t="shared" si="0"/>
        <v>0</v>
      </c>
      <c r="E48" s="35">
        <f>E49</f>
        <v>0</v>
      </c>
      <c r="F48" s="43">
        <f t="shared" si="1"/>
        <v>60</v>
      </c>
      <c r="G48" s="6">
        <f>G49</f>
        <v>60000</v>
      </c>
      <c r="H48" s="3"/>
    </row>
    <row r="49" spans="1:8" ht="38.25" customHeight="1" outlineLevel="2" x14ac:dyDescent="0.3">
      <c r="A49" s="9" t="s">
        <v>10</v>
      </c>
      <c r="B49" s="5" t="s">
        <v>38</v>
      </c>
      <c r="C49" s="5" t="s">
        <v>11</v>
      </c>
      <c r="D49" s="34">
        <f t="shared" si="0"/>
        <v>0</v>
      </c>
      <c r="E49" s="35">
        <f>[2]Приложение14!$G$81</f>
        <v>0</v>
      </c>
      <c r="F49" s="43">
        <f t="shared" si="1"/>
        <v>60</v>
      </c>
      <c r="G49" s="6">
        <v>60000</v>
      </c>
      <c r="H49" s="3"/>
    </row>
    <row r="50" spans="1:8" outlineLevel="1" x14ac:dyDescent="0.3">
      <c r="A50" s="9" t="s">
        <v>39</v>
      </c>
      <c r="B50" s="5" t="s">
        <v>40</v>
      </c>
      <c r="C50" s="5" t="s">
        <v>2</v>
      </c>
      <c r="D50" s="34">
        <f t="shared" si="0"/>
        <v>430.59</v>
      </c>
      <c r="E50" s="35">
        <f>E51</f>
        <v>430590</v>
      </c>
      <c r="F50" s="43">
        <f t="shared" si="1"/>
        <v>430.59</v>
      </c>
      <c r="G50" s="6">
        <f>G51</f>
        <v>430590</v>
      </c>
      <c r="H50" s="3"/>
    </row>
    <row r="51" spans="1:8" ht="38.25" customHeight="1" outlineLevel="2" x14ac:dyDescent="0.3">
      <c r="A51" s="9" t="s">
        <v>10</v>
      </c>
      <c r="B51" s="5" t="s">
        <v>40</v>
      </c>
      <c r="C51" s="5" t="s">
        <v>11</v>
      </c>
      <c r="D51" s="34">
        <f t="shared" si="0"/>
        <v>430.59</v>
      </c>
      <c r="E51" s="35">
        <v>430590</v>
      </c>
      <c r="F51" s="43">
        <f t="shared" si="1"/>
        <v>430.59</v>
      </c>
      <c r="G51" s="6">
        <v>430590</v>
      </c>
      <c r="H51" s="3"/>
    </row>
    <row r="52" spans="1:8" ht="25.5" customHeight="1" outlineLevel="1" x14ac:dyDescent="0.3">
      <c r="A52" s="9" t="s">
        <v>41</v>
      </c>
      <c r="B52" s="5" t="s">
        <v>42</v>
      </c>
      <c r="C52" s="5" t="s">
        <v>2</v>
      </c>
      <c r="D52" s="34">
        <f t="shared" si="0"/>
        <v>30</v>
      </c>
      <c r="E52" s="35">
        <f>E53</f>
        <v>30000</v>
      </c>
      <c r="F52" s="43">
        <f t="shared" si="1"/>
        <v>30</v>
      </c>
      <c r="G52" s="6">
        <f>G53</f>
        <v>30000</v>
      </c>
      <c r="H52" s="3"/>
    </row>
    <row r="53" spans="1:8" ht="38.25" customHeight="1" outlineLevel="2" x14ac:dyDescent="0.3">
      <c r="A53" s="9" t="s">
        <v>10</v>
      </c>
      <c r="B53" s="5" t="s">
        <v>42</v>
      </c>
      <c r="C53" s="5" t="s">
        <v>11</v>
      </c>
      <c r="D53" s="34">
        <f t="shared" si="0"/>
        <v>30</v>
      </c>
      <c r="E53" s="35">
        <v>30000</v>
      </c>
      <c r="F53" s="43">
        <f t="shared" si="1"/>
        <v>30</v>
      </c>
      <c r="G53" s="6">
        <v>30000</v>
      </c>
      <c r="H53" s="3"/>
    </row>
    <row r="54" spans="1:8" ht="38.25" customHeight="1" outlineLevel="1" x14ac:dyDescent="0.3">
      <c r="A54" s="9" t="s">
        <v>43</v>
      </c>
      <c r="B54" s="5" t="s">
        <v>44</v>
      </c>
      <c r="C54" s="5" t="s">
        <v>2</v>
      </c>
      <c r="D54" s="34">
        <f t="shared" si="0"/>
        <v>282</v>
      </c>
      <c r="E54" s="35">
        <f>E55</f>
        <v>282000</v>
      </c>
      <c r="F54" s="43">
        <f t="shared" si="1"/>
        <v>282</v>
      </c>
      <c r="G54" s="6">
        <f>G55</f>
        <v>282000</v>
      </c>
      <c r="H54" s="3"/>
    </row>
    <row r="55" spans="1:8" ht="38.25" customHeight="1" outlineLevel="2" x14ac:dyDescent="0.3">
      <c r="A55" s="9" t="s">
        <v>10</v>
      </c>
      <c r="B55" s="5" t="s">
        <v>44</v>
      </c>
      <c r="C55" s="5" t="s">
        <v>11</v>
      </c>
      <c r="D55" s="34">
        <f t="shared" si="0"/>
        <v>282</v>
      </c>
      <c r="E55" s="35">
        <v>282000</v>
      </c>
      <c r="F55" s="43">
        <f t="shared" si="1"/>
        <v>282</v>
      </c>
      <c r="G55" s="6">
        <v>282000</v>
      </c>
      <c r="H55" s="3"/>
    </row>
    <row r="56" spans="1:8" ht="31.2" hidden="1" outlineLevel="1" x14ac:dyDescent="0.3">
      <c r="A56" s="9" t="s">
        <v>45</v>
      </c>
      <c r="B56" s="5" t="s">
        <v>46</v>
      </c>
      <c r="C56" s="5" t="s">
        <v>2</v>
      </c>
      <c r="D56" s="34">
        <f t="shared" si="0"/>
        <v>0</v>
      </c>
      <c r="E56" s="35">
        <v>0</v>
      </c>
      <c r="F56" s="43">
        <f t="shared" si="1"/>
        <v>0</v>
      </c>
      <c r="G56" s="6">
        <v>0</v>
      </c>
      <c r="H56" s="3"/>
    </row>
    <row r="57" spans="1:8" ht="38.25" hidden="1" customHeight="1" outlineLevel="2" x14ac:dyDescent="0.3">
      <c r="A57" s="9" t="s">
        <v>10</v>
      </c>
      <c r="B57" s="5" t="s">
        <v>46</v>
      </c>
      <c r="C57" s="5" t="s">
        <v>11</v>
      </c>
      <c r="D57" s="34">
        <f t="shared" si="0"/>
        <v>0</v>
      </c>
      <c r="E57" s="35">
        <v>0</v>
      </c>
      <c r="F57" s="43">
        <f t="shared" si="1"/>
        <v>0</v>
      </c>
      <c r="G57" s="6">
        <v>0</v>
      </c>
      <c r="H57" s="3"/>
    </row>
    <row r="58" spans="1:8" ht="51" hidden="1" customHeight="1" outlineLevel="1" x14ac:dyDescent="0.3">
      <c r="A58" s="9" t="s">
        <v>47</v>
      </c>
      <c r="B58" s="5" t="s">
        <v>48</v>
      </c>
      <c r="C58" s="5" t="s">
        <v>2</v>
      </c>
      <c r="D58" s="34">
        <f t="shared" si="0"/>
        <v>0</v>
      </c>
      <c r="E58" s="35">
        <v>0</v>
      </c>
      <c r="F58" s="43">
        <f t="shared" si="1"/>
        <v>0</v>
      </c>
      <c r="G58" s="6">
        <v>0</v>
      </c>
      <c r="H58" s="3"/>
    </row>
    <row r="59" spans="1:8" ht="38.25" hidden="1" customHeight="1" outlineLevel="2" x14ac:dyDescent="0.3">
      <c r="A59" s="9" t="s">
        <v>10</v>
      </c>
      <c r="B59" s="5" t="s">
        <v>48</v>
      </c>
      <c r="C59" s="5" t="s">
        <v>11</v>
      </c>
      <c r="D59" s="34">
        <f t="shared" si="0"/>
        <v>0</v>
      </c>
      <c r="E59" s="35">
        <v>0</v>
      </c>
      <c r="F59" s="43">
        <f t="shared" si="1"/>
        <v>0</v>
      </c>
      <c r="G59" s="6">
        <v>0</v>
      </c>
      <c r="H59" s="3"/>
    </row>
    <row r="60" spans="1:8" ht="63.75" customHeight="1" collapsed="1" x14ac:dyDescent="0.3">
      <c r="A60" s="22" t="s">
        <v>132</v>
      </c>
      <c r="B60" s="23" t="s">
        <v>49</v>
      </c>
      <c r="C60" s="23" t="s">
        <v>2</v>
      </c>
      <c r="D60" s="36">
        <f t="shared" si="0"/>
        <v>1981.58</v>
      </c>
      <c r="E60" s="37">
        <f>E61</f>
        <v>1981580</v>
      </c>
      <c r="F60" s="42">
        <f t="shared" si="1"/>
        <v>1978.26</v>
      </c>
      <c r="G60" s="6">
        <f>G61</f>
        <v>1978260</v>
      </c>
      <c r="H60" s="3"/>
    </row>
    <row r="61" spans="1:8" outlineLevel="1" x14ac:dyDescent="0.3">
      <c r="A61" s="9" t="s">
        <v>50</v>
      </c>
      <c r="B61" s="5" t="s">
        <v>51</v>
      </c>
      <c r="C61" s="5" t="s">
        <v>2</v>
      </c>
      <c r="D61" s="34">
        <f t="shared" si="0"/>
        <v>1981.58</v>
      </c>
      <c r="E61" s="35">
        <f>E62+E63</f>
        <v>1981580</v>
      </c>
      <c r="F61" s="43">
        <f t="shared" si="1"/>
        <v>1978.26</v>
      </c>
      <c r="G61" s="6">
        <f>G62+G63</f>
        <v>1978260</v>
      </c>
      <c r="H61" s="3"/>
    </row>
    <row r="62" spans="1:8" ht="89.25" customHeight="1" outlineLevel="2" x14ac:dyDescent="0.3">
      <c r="A62" s="9" t="s">
        <v>6</v>
      </c>
      <c r="B62" s="5" t="s">
        <v>51</v>
      </c>
      <c r="C62" s="5" t="s">
        <v>7</v>
      </c>
      <c r="D62" s="34">
        <f t="shared" si="0"/>
        <v>1176.73</v>
      </c>
      <c r="E62" s="35">
        <v>1176730</v>
      </c>
      <c r="F62" s="43">
        <f t="shared" si="1"/>
        <v>1176.72</v>
      </c>
      <c r="G62" s="6">
        <v>1176720</v>
      </c>
      <c r="H62" s="3"/>
    </row>
    <row r="63" spans="1:8" ht="38.25" customHeight="1" outlineLevel="2" x14ac:dyDescent="0.3">
      <c r="A63" s="9" t="s">
        <v>10</v>
      </c>
      <c r="B63" s="5" t="s">
        <v>51</v>
      </c>
      <c r="C63" s="5" t="s">
        <v>11</v>
      </c>
      <c r="D63" s="34">
        <f t="shared" si="0"/>
        <v>804.85</v>
      </c>
      <c r="E63" s="35">
        <v>804850</v>
      </c>
      <c r="F63" s="43">
        <f t="shared" si="1"/>
        <v>801.54</v>
      </c>
      <c r="G63" s="6">
        <v>801540</v>
      </c>
      <c r="H63" s="3"/>
    </row>
    <row r="64" spans="1:8" ht="51" customHeight="1" x14ac:dyDescent="0.3">
      <c r="A64" s="22" t="s">
        <v>116</v>
      </c>
      <c r="B64" s="23" t="s">
        <v>52</v>
      </c>
      <c r="C64" s="23" t="s">
        <v>2</v>
      </c>
      <c r="D64" s="36">
        <f t="shared" si="0"/>
        <v>15</v>
      </c>
      <c r="E64" s="37">
        <f>E65</f>
        <v>15000</v>
      </c>
      <c r="F64" s="42">
        <f t="shared" si="1"/>
        <v>15</v>
      </c>
      <c r="G64" s="6">
        <f>G65</f>
        <v>15000</v>
      </c>
      <c r="H64" s="3"/>
    </row>
    <row r="65" spans="1:8" ht="31.2" outlineLevel="1" x14ac:dyDescent="0.3">
      <c r="A65" s="9" t="s">
        <v>53</v>
      </c>
      <c r="B65" s="5" t="s">
        <v>54</v>
      </c>
      <c r="C65" s="5" t="s">
        <v>2</v>
      </c>
      <c r="D65" s="34">
        <f t="shared" si="0"/>
        <v>15</v>
      </c>
      <c r="E65" s="35">
        <f>E66</f>
        <v>15000</v>
      </c>
      <c r="F65" s="43">
        <f t="shared" si="1"/>
        <v>15</v>
      </c>
      <c r="G65" s="6">
        <f>G66</f>
        <v>15000</v>
      </c>
      <c r="H65" s="3"/>
    </row>
    <row r="66" spans="1:8" ht="31.2" outlineLevel="2" x14ac:dyDescent="0.3">
      <c r="A66" s="9" t="s">
        <v>22</v>
      </c>
      <c r="B66" s="5" t="s">
        <v>54</v>
      </c>
      <c r="C66" s="5">
        <v>200</v>
      </c>
      <c r="D66" s="34">
        <f t="shared" si="0"/>
        <v>15</v>
      </c>
      <c r="E66" s="35">
        <v>15000</v>
      </c>
      <c r="F66" s="43">
        <f t="shared" si="1"/>
        <v>15</v>
      </c>
      <c r="G66" s="6">
        <v>15000</v>
      </c>
      <c r="H66" s="3"/>
    </row>
    <row r="67" spans="1:8" ht="89.25" customHeight="1" x14ac:dyDescent="0.3">
      <c r="A67" s="22" t="s">
        <v>117</v>
      </c>
      <c r="B67" s="23" t="s">
        <v>55</v>
      </c>
      <c r="C67" s="23" t="s">
        <v>2</v>
      </c>
      <c r="D67" s="36">
        <f t="shared" si="0"/>
        <v>518.5</v>
      </c>
      <c r="E67" s="37">
        <f>E68</f>
        <v>518500</v>
      </c>
      <c r="F67" s="42">
        <f t="shared" si="1"/>
        <v>518.5</v>
      </c>
      <c r="G67" s="6">
        <f>G68</f>
        <v>518500</v>
      </c>
      <c r="H67" s="3"/>
    </row>
    <row r="68" spans="1:8" ht="38.25" customHeight="1" outlineLevel="1" x14ac:dyDescent="0.3">
      <c r="A68" s="9" t="s">
        <v>56</v>
      </c>
      <c r="B68" s="5" t="s">
        <v>57</v>
      </c>
      <c r="C68" s="5" t="s">
        <v>2</v>
      </c>
      <c r="D68" s="34">
        <f t="shared" si="0"/>
        <v>518.5</v>
      </c>
      <c r="E68" s="35">
        <f>E69+E70</f>
        <v>518500</v>
      </c>
      <c r="F68" s="43">
        <f t="shared" si="1"/>
        <v>518.5</v>
      </c>
      <c r="G68" s="6">
        <f>G69</f>
        <v>518500</v>
      </c>
      <c r="H68" s="3"/>
    </row>
    <row r="69" spans="1:8" ht="38.25" customHeight="1" outlineLevel="2" x14ac:dyDescent="0.3">
      <c r="A69" s="9" t="s">
        <v>10</v>
      </c>
      <c r="B69" s="5" t="s">
        <v>57</v>
      </c>
      <c r="C69" s="5" t="s">
        <v>11</v>
      </c>
      <c r="D69" s="34">
        <f t="shared" si="0"/>
        <v>518.5</v>
      </c>
      <c r="E69" s="35">
        <v>518500</v>
      </c>
      <c r="F69" s="43">
        <f t="shared" si="1"/>
        <v>518.5</v>
      </c>
      <c r="G69" s="6">
        <v>518500</v>
      </c>
      <c r="H69" s="3"/>
    </row>
    <row r="70" spans="1:8" ht="51" hidden="1" customHeight="1" outlineLevel="1" x14ac:dyDescent="0.3">
      <c r="A70" s="67" t="s">
        <v>118</v>
      </c>
      <c r="B70" s="5" t="s">
        <v>88</v>
      </c>
      <c r="C70" s="5">
        <v>200</v>
      </c>
      <c r="D70" s="43">
        <f>D71+D73</f>
        <v>0</v>
      </c>
      <c r="E70" s="43">
        <f t="shared" ref="E70" si="2">E71+E73</f>
        <v>0</v>
      </c>
      <c r="F70" s="43">
        <f t="shared" si="1"/>
        <v>0</v>
      </c>
      <c r="G70" s="6">
        <v>0</v>
      </c>
      <c r="H70" s="3"/>
    </row>
    <row r="71" spans="1:8" ht="38.25" hidden="1" customHeight="1" outlineLevel="2" x14ac:dyDescent="0.3">
      <c r="A71" s="66" t="s">
        <v>98</v>
      </c>
      <c r="B71" s="5" t="s">
        <v>88</v>
      </c>
      <c r="C71" s="5" t="s">
        <v>2</v>
      </c>
      <c r="D71" s="43">
        <f t="shared" ref="D71:D74" si="3">E71/1000</f>
        <v>0</v>
      </c>
      <c r="E71" s="68">
        <f>E72</f>
        <v>0</v>
      </c>
      <c r="F71" s="43">
        <f t="shared" si="1"/>
        <v>0</v>
      </c>
      <c r="G71" s="6">
        <v>0</v>
      </c>
      <c r="H71" s="3"/>
    </row>
    <row r="72" spans="1:8" ht="51" hidden="1" customHeight="1" outlineLevel="1" x14ac:dyDescent="0.3">
      <c r="A72" s="66" t="s">
        <v>99</v>
      </c>
      <c r="B72" s="5" t="s">
        <v>88</v>
      </c>
      <c r="C72" s="5" t="s">
        <v>11</v>
      </c>
      <c r="D72" s="43">
        <f t="shared" si="3"/>
        <v>0</v>
      </c>
      <c r="E72" s="68">
        <v>0</v>
      </c>
      <c r="F72" s="43">
        <f t="shared" si="1"/>
        <v>0</v>
      </c>
      <c r="G72" s="6">
        <v>0</v>
      </c>
      <c r="H72" s="3"/>
    </row>
    <row r="73" spans="1:8" ht="38.25" hidden="1" customHeight="1" outlineLevel="2" x14ac:dyDescent="0.3">
      <c r="A73" s="66" t="s">
        <v>100</v>
      </c>
      <c r="B73" s="5">
        <v>1100015550</v>
      </c>
      <c r="C73" s="5" t="s">
        <v>2</v>
      </c>
      <c r="D73" s="43">
        <f t="shared" si="3"/>
        <v>0</v>
      </c>
      <c r="E73" s="43">
        <f>E74</f>
        <v>0</v>
      </c>
      <c r="F73" s="43">
        <f t="shared" si="1"/>
        <v>0</v>
      </c>
      <c r="G73" s="6">
        <v>0</v>
      </c>
      <c r="H73" s="3"/>
    </row>
    <row r="74" spans="1:8" ht="38.25" hidden="1" customHeight="1" outlineLevel="1" x14ac:dyDescent="0.3">
      <c r="A74" s="66" t="s">
        <v>99</v>
      </c>
      <c r="B74" s="5" t="s">
        <v>60</v>
      </c>
      <c r="C74" s="5" t="s">
        <v>11</v>
      </c>
      <c r="D74" s="43">
        <f t="shared" si="3"/>
        <v>0</v>
      </c>
      <c r="E74" s="43">
        <v>0</v>
      </c>
      <c r="F74" s="43">
        <f t="shared" si="1"/>
        <v>0</v>
      </c>
      <c r="G74" s="6">
        <v>0</v>
      </c>
      <c r="H74" s="3"/>
    </row>
    <row r="75" spans="1:8" ht="38.25" hidden="1" customHeight="1" outlineLevel="2" x14ac:dyDescent="0.3">
      <c r="A75" s="9" t="s">
        <v>10</v>
      </c>
      <c r="B75" s="5" t="s">
        <v>61</v>
      </c>
      <c r="C75" s="5" t="s">
        <v>11</v>
      </c>
      <c r="D75" s="34">
        <f t="shared" si="0"/>
        <v>0</v>
      </c>
      <c r="E75" s="35">
        <v>0</v>
      </c>
      <c r="F75" s="43">
        <f t="shared" si="1"/>
        <v>0</v>
      </c>
      <c r="G75" s="6">
        <v>0</v>
      </c>
      <c r="H75" s="3"/>
    </row>
    <row r="76" spans="1:8" ht="63.75" hidden="1" customHeight="1" x14ac:dyDescent="0.3">
      <c r="A76" s="22" t="s">
        <v>62</v>
      </c>
      <c r="B76" s="23" t="s">
        <v>63</v>
      </c>
      <c r="C76" s="23" t="s">
        <v>2</v>
      </c>
      <c r="D76" s="36">
        <f t="shared" si="0"/>
        <v>0</v>
      </c>
      <c r="E76" s="37">
        <v>0</v>
      </c>
      <c r="F76" s="42">
        <f t="shared" si="1"/>
        <v>0</v>
      </c>
      <c r="G76" s="6">
        <v>0</v>
      </c>
      <c r="H76" s="3"/>
    </row>
    <row r="77" spans="1:8" ht="38.25" hidden="1" customHeight="1" outlineLevel="1" x14ac:dyDescent="0.3">
      <c r="A77" s="9" t="s">
        <v>64</v>
      </c>
      <c r="B77" s="5" t="s">
        <v>65</v>
      </c>
      <c r="C77" s="5" t="s">
        <v>2</v>
      </c>
      <c r="D77" s="34">
        <f t="shared" si="0"/>
        <v>0</v>
      </c>
      <c r="E77" s="35">
        <v>0</v>
      </c>
      <c r="F77" s="43">
        <f t="shared" si="1"/>
        <v>0</v>
      </c>
      <c r="G77" s="6">
        <v>0</v>
      </c>
      <c r="H77" s="3"/>
    </row>
    <row r="78" spans="1:8" ht="38.25" hidden="1" customHeight="1" outlineLevel="2" x14ac:dyDescent="0.3">
      <c r="A78" s="9" t="s">
        <v>10</v>
      </c>
      <c r="B78" s="5" t="s">
        <v>65</v>
      </c>
      <c r="C78" s="5" t="s">
        <v>11</v>
      </c>
      <c r="D78" s="34">
        <f t="shared" si="0"/>
        <v>0</v>
      </c>
      <c r="E78" s="35">
        <v>0</v>
      </c>
      <c r="F78" s="43">
        <f t="shared" si="1"/>
        <v>0</v>
      </c>
      <c r="G78" s="6">
        <v>0</v>
      </c>
      <c r="H78" s="3"/>
    </row>
    <row r="79" spans="1:8" ht="38.25" hidden="1" customHeight="1" outlineLevel="1" x14ac:dyDescent="0.3">
      <c r="A79" s="9" t="s">
        <v>66</v>
      </c>
      <c r="B79" s="5" t="s">
        <v>67</v>
      </c>
      <c r="C79" s="5" t="s">
        <v>2</v>
      </c>
      <c r="D79" s="34">
        <f t="shared" si="0"/>
        <v>0</v>
      </c>
      <c r="E79" s="35">
        <v>0</v>
      </c>
      <c r="F79" s="43">
        <f t="shared" si="1"/>
        <v>0</v>
      </c>
      <c r="G79" s="6">
        <v>0</v>
      </c>
      <c r="H79" s="3"/>
    </row>
    <row r="80" spans="1:8" ht="38.25" hidden="1" customHeight="1" outlineLevel="2" x14ac:dyDescent="0.3">
      <c r="A80" s="9" t="s">
        <v>10</v>
      </c>
      <c r="B80" s="5" t="s">
        <v>67</v>
      </c>
      <c r="C80" s="5" t="s">
        <v>11</v>
      </c>
      <c r="D80" s="34">
        <f t="shared" si="0"/>
        <v>0</v>
      </c>
      <c r="E80" s="35">
        <v>0</v>
      </c>
      <c r="F80" s="43">
        <f t="shared" si="1"/>
        <v>0</v>
      </c>
      <c r="G80" s="6">
        <v>0</v>
      </c>
      <c r="H80" s="3"/>
    </row>
    <row r="81" spans="1:8" ht="51" hidden="1" customHeight="1" x14ac:dyDescent="0.3">
      <c r="A81" s="22" t="s">
        <v>68</v>
      </c>
      <c r="B81" s="23" t="s">
        <v>69</v>
      </c>
      <c r="C81" s="23" t="s">
        <v>2</v>
      </c>
      <c r="D81" s="36">
        <f t="shared" ref="D81:D95" si="4">E81/1000</f>
        <v>0</v>
      </c>
      <c r="E81" s="37">
        <v>0</v>
      </c>
      <c r="F81" s="42">
        <f t="shared" ref="F81:F94" si="5">G81/1000</f>
        <v>0</v>
      </c>
      <c r="G81" s="6">
        <v>0</v>
      </c>
      <c r="H81" s="3"/>
    </row>
    <row r="82" spans="1:8" ht="46.8" hidden="1" outlineLevel="1" x14ac:dyDescent="0.3">
      <c r="A82" s="9" t="s">
        <v>70</v>
      </c>
      <c r="B82" s="5" t="s">
        <v>71</v>
      </c>
      <c r="C82" s="5" t="s">
        <v>2</v>
      </c>
      <c r="D82" s="34">
        <f t="shared" si="4"/>
        <v>0</v>
      </c>
      <c r="E82" s="35">
        <v>0</v>
      </c>
      <c r="F82" s="43">
        <f t="shared" si="5"/>
        <v>0</v>
      </c>
      <c r="G82" s="6">
        <v>0</v>
      </c>
      <c r="H82" s="3"/>
    </row>
    <row r="83" spans="1:8" ht="38.25" hidden="1" customHeight="1" outlineLevel="2" x14ac:dyDescent="0.3">
      <c r="A83" s="9" t="s">
        <v>10</v>
      </c>
      <c r="B83" s="5" t="s">
        <v>71</v>
      </c>
      <c r="C83" s="5" t="s">
        <v>11</v>
      </c>
      <c r="D83" s="34">
        <f t="shared" si="4"/>
        <v>0</v>
      </c>
      <c r="E83" s="35">
        <v>0</v>
      </c>
      <c r="F83" s="43">
        <f t="shared" si="5"/>
        <v>0</v>
      </c>
      <c r="G83" s="6">
        <v>0</v>
      </c>
      <c r="H83" s="3"/>
    </row>
    <row r="84" spans="1:8" ht="46.8" hidden="1" outlineLevel="1" x14ac:dyDescent="0.3">
      <c r="A84" s="9" t="s">
        <v>70</v>
      </c>
      <c r="B84" s="5" t="s">
        <v>72</v>
      </c>
      <c r="C84" s="5" t="s">
        <v>2</v>
      </c>
      <c r="D84" s="34">
        <f t="shared" si="4"/>
        <v>0</v>
      </c>
      <c r="E84" s="35">
        <v>0</v>
      </c>
      <c r="F84" s="43">
        <f t="shared" si="5"/>
        <v>0</v>
      </c>
      <c r="G84" s="6">
        <v>0</v>
      </c>
      <c r="H84" s="3"/>
    </row>
    <row r="85" spans="1:8" ht="38.25" hidden="1" customHeight="1" outlineLevel="2" x14ac:dyDescent="0.3">
      <c r="A85" s="9" t="s">
        <v>10</v>
      </c>
      <c r="B85" s="5" t="s">
        <v>72</v>
      </c>
      <c r="C85" s="5" t="s">
        <v>11</v>
      </c>
      <c r="D85" s="34">
        <f t="shared" si="4"/>
        <v>0</v>
      </c>
      <c r="E85" s="35">
        <v>0</v>
      </c>
      <c r="F85" s="43">
        <f t="shared" si="5"/>
        <v>0</v>
      </c>
      <c r="G85" s="6">
        <v>0</v>
      </c>
      <c r="H85" s="3"/>
    </row>
    <row r="86" spans="1:8" ht="25.5" hidden="1" customHeight="1" outlineLevel="1" x14ac:dyDescent="0.3">
      <c r="A86" s="9" t="s">
        <v>73</v>
      </c>
      <c r="B86" s="5" t="s">
        <v>74</v>
      </c>
      <c r="C86" s="5" t="s">
        <v>2</v>
      </c>
      <c r="D86" s="34">
        <f t="shared" si="4"/>
        <v>0</v>
      </c>
      <c r="E86" s="35">
        <v>0</v>
      </c>
      <c r="F86" s="43">
        <f t="shared" si="5"/>
        <v>0</v>
      </c>
      <c r="G86" s="6">
        <v>0</v>
      </c>
      <c r="H86" s="3"/>
    </row>
    <row r="87" spans="1:8" ht="38.25" hidden="1" customHeight="1" outlineLevel="2" x14ac:dyDescent="0.3">
      <c r="A87" s="9" t="s">
        <v>10</v>
      </c>
      <c r="B87" s="5" t="s">
        <v>74</v>
      </c>
      <c r="C87" s="5" t="s">
        <v>11</v>
      </c>
      <c r="D87" s="34">
        <f t="shared" si="4"/>
        <v>0</v>
      </c>
      <c r="E87" s="35">
        <v>0</v>
      </c>
      <c r="F87" s="43">
        <f t="shared" si="5"/>
        <v>0</v>
      </c>
      <c r="G87" s="6">
        <v>0</v>
      </c>
      <c r="H87" s="3"/>
    </row>
    <row r="88" spans="1:8" ht="38.25" hidden="1" customHeight="1" outlineLevel="1" x14ac:dyDescent="0.3">
      <c r="A88" s="9" t="s">
        <v>75</v>
      </c>
      <c r="B88" s="5" t="s">
        <v>76</v>
      </c>
      <c r="C88" s="5" t="s">
        <v>2</v>
      </c>
      <c r="D88" s="34">
        <f t="shared" si="4"/>
        <v>0</v>
      </c>
      <c r="E88" s="35">
        <v>0</v>
      </c>
      <c r="F88" s="43">
        <f t="shared" si="5"/>
        <v>0</v>
      </c>
      <c r="G88" s="6">
        <v>0</v>
      </c>
      <c r="H88" s="3"/>
    </row>
    <row r="89" spans="1:8" ht="38.25" hidden="1" customHeight="1" outlineLevel="2" x14ac:dyDescent="0.3">
      <c r="A89" s="9" t="s">
        <v>10</v>
      </c>
      <c r="B89" s="5" t="s">
        <v>76</v>
      </c>
      <c r="C89" s="5" t="s">
        <v>11</v>
      </c>
      <c r="D89" s="34">
        <f t="shared" si="4"/>
        <v>0</v>
      </c>
      <c r="E89" s="35">
        <v>0</v>
      </c>
      <c r="F89" s="43">
        <f t="shared" si="5"/>
        <v>0</v>
      </c>
      <c r="G89" s="6">
        <v>0</v>
      </c>
      <c r="H89" s="3"/>
    </row>
    <row r="90" spans="1:8" ht="51" hidden="1" customHeight="1" x14ac:dyDescent="0.3">
      <c r="A90" s="22" t="s">
        <v>77</v>
      </c>
      <c r="B90" s="23" t="s">
        <v>78</v>
      </c>
      <c r="C90" s="23" t="s">
        <v>2</v>
      </c>
      <c r="D90" s="36">
        <f t="shared" si="4"/>
        <v>0</v>
      </c>
      <c r="E90" s="37">
        <v>0</v>
      </c>
      <c r="F90" s="42">
        <f t="shared" si="5"/>
        <v>0</v>
      </c>
      <c r="G90" s="6">
        <v>0</v>
      </c>
      <c r="H90" s="3"/>
    </row>
    <row r="91" spans="1:8" ht="51" hidden="1" customHeight="1" outlineLevel="1" x14ac:dyDescent="0.3">
      <c r="A91" s="9" t="s">
        <v>79</v>
      </c>
      <c r="B91" s="5" t="s">
        <v>80</v>
      </c>
      <c r="C91" s="5" t="s">
        <v>2</v>
      </c>
      <c r="D91" s="34">
        <f t="shared" si="4"/>
        <v>0</v>
      </c>
      <c r="E91" s="35">
        <v>0</v>
      </c>
      <c r="F91" s="43">
        <f t="shared" si="5"/>
        <v>0</v>
      </c>
      <c r="G91" s="6">
        <v>0</v>
      </c>
      <c r="H91" s="3"/>
    </row>
    <row r="92" spans="1:8" ht="38.25" hidden="1" customHeight="1" outlineLevel="2" x14ac:dyDescent="0.3">
      <c r="A92" s="9" t="s">
        <v>10</v>
      </c>
      <c r="B92" s="5" t="s">
        <v>80</v>
      </c>
      <c r="C92" s="5" t="s">
        <v>11</v>
      </c>
      <c r="D92" s="34">
        <f t="shared" si="4"/>
        <v>0</v>
      </c>
      <c r="E92" s="35">
        <v>0</v>
      </c>
      <c r="F92" s="43">
        <f t="shared" si="5"/>
        <v>0</v>
      </c>
      <c r="G92" s="6">
        <v>0</v>
      </c>
      <c r="H92" s="3"/>
    </row>
    <row r="93" spans="1:8" ht="31.2" hidden="1" outlineLevel="1" x14ac:dyDescent="0.3">
      <c r="A93" s="9" t="s">
        <v>81</v>
      </c>
      <c r="B93" s="5" t="s">
        <v>82</v>
      </c>
      <c r="C93" s="5" t="s">
        <v>2</v>
      </c>
      <c r="D93" s="34">
        <f t="shared" si="4"/>
        <v>0</v>
      </c>
      <c r="E93" s="35">
        <v>0</v>
      </c>
      <c r="F93" s="43">
        <f t="shared" si="5"/>
        <v>0</v>
      </c>
      <c r="G93" s="6">
        <v>0</v>
      </c>
      <c r="H93" s="3"/>
    </row>
    <row r="94" spans="1:8" ht="38.25" hidden="1" customHeight="1" outlineLevel="2" x14ac:dyDescent="0.3">
      <c r="A94" s="24" t="s">
        <v>10</v>
      </c>
      <c r="B94" s="25" t="s">
        <v>82</v>
      </c>
      <c r="C94" s="25" t="s">
        <v>11</v>
      </c>
      <c r="D94" s="38">
        <f t="shared" si="4"/>
        <v>0</v>
      </c>
      <c r="E94" s="39">
        <v>0</v>
      </c>
      <c r="F94" s="39">
        <f t="shared" si="5"/>
        <v>0</v>
      </c>
      <c r="G94" s="63">
        <v>0</v>
      </c>
      <c r="H94" s="3"/>
    </row>
    <row r="95" spans="1:8" ht="15.75" customHeight="1" collapsed="1" x14ac:dyDescent="0.3">
      <c r="A95" s="114" t="s">
        <v>83</v>
      </c>
      <c r="B95" s="114"/>
      <c r="C95" s="114"/>
      <c r="D95" s="40">
        <f t="shared" si="4"/>
        <v>9393.6</v>
      </c>
      <c r="E95" s="69">
        <f>E12+E35+E42+E45+E60+E64+E67+E76+E81+E90+E39</f>
        <v>9393600</v>
      </c>
      <c r="F95" s="41">
        <f>G95/1000-0.1</f>
        <v>9600.6</v>
      </c>
      <c r="G95" s="64">
        <f>G90+G81+G76+G67+G64+G60+G45+G42+G12+G39+G35</f>
        <v>9600700</v>
      </c>
      <c r="H95" s="3"/>
    </row>
    <row r="96" spans="1:8" ht="12.75" customHeight="1" x14ac:dyDescent="0.3">
      <c r="A96" s="10"/>
      <c r="B96" s="3"/>
      <c r="C96" s="3"/>
      <c r="D96" s="3"/>
      <c r="E96" s="3"/>
      <c r="F96" s="3"/>
      <c r="G96" s="3"/>
      <c r="H96" s="3"/>
    </row>
    <row r="97" spans="1:8" ht="25.65" customHeight="1" x14ac:dyDescent="0.3">
      <c r="A97" s="94"/>
      <c r="B97" s="94"/>
      <c r="C97" s="94"/>
      <c r="D97" s="94"/>
      <c r="E97" s="94"/>
      <c r="F97" s="94"/>
      <c r="G97" s="94"/>
      <c r="H97" s="3"/>
    </row>
  </sheetData>
  <mergeCells count="5">
    <mergeCell ref="A7:F9"/>
    <mergeCell ref="A6:F6"/>
    <mergeCell ref="A10:G10"/>
    <mergeCell ref="A95:C95"/>
    <mergeCell ref="A97:G97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10</vt:lpstr>
      <vt:lpstr>'Приложение 10'!Заголовки_для_печати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2022-12-19T12:42:35Z</cp:lastPrinted>
  <dcterms:created xsi:type="dcterms:W3CDTF">2020-02-04T05:54:42Z</dcterms:created>
  <dcterms:modified xsi:type="dcterms:W3CDTF">2022-12-19T12:43:19Z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