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Glb\!общий доступ\Мои документы\годовой отчет\2020\для КСК\проект решения думы исполнение бюдж\"/>
    </mc:Choice>
  </mc:AlternateContent>
  <bookViews>
    <workbookView xWindow="96" yWindow="96" windowWidth="20736" windowHeight="9480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I43" i="1" l="1"/>
  <c r="I10" i="1" l="1"/>
  <c r="I41" i="1" l="1"/>
  <c r="H41" i="1"/>
  <c r="I11" i="1"/>
  <c r="H11" i="1"/>
  <c r="J12" i="1"/>
  <c r="J38" i="1"/>
  <c r="I37" i="1"/>
  <c r="H37" i="1"/>
  <c r="J36" i="1"/>
  <c r="I35" i="1"/>
  <c r="H35" i="1"/>
  <c r="I17" i="1"/>
  <c r="J42" i="1"/>
  <c r="J41" i="1" l="1"/>
  <c r="J37" i="1"/>
  <c r="J35" i="1"/>
  <c r="J34" i="1" l="1"/>
  <c r="I33" i="1"/>
  <c r="H33" i="1"/>
  <c r="H17" i="1"/>
  <c r="J30" i="1"/>
  <c r="I29" i="1"/>
  <c r="H29" i="1"/>
  <c r="J20" i="1"/>
  <c r="I13" i="1"/>
  <c r="H13" i="1"/>
  <c r="J26" i="1"/>
  <c r="J32" i="1"/>
  <c r="I31" i="1"/>
  <c r="H31" i="1"/>
  <c r="I15" i="1"/>
  <c r="H15" i="1"/>
  <c r="J11" i="1"/>
  <c r="I27" i="1"/>
  <c r="H27" i="1"/>
  <c r="J14" i="1"/>
  <c r="J13" i="1" s="1"/>
  <c r="J16" i="1"/>
  <c r="J18" i="1"/>
  <c r="J19" i="1"/>
  <c r="J21" i="1"/>
  <c r="J22" i="1"/>
  <c r="J23" i="1"/>
  <c r="J28" i="1"/>
  <c r="H43" i="1" l="1"/>
  <c r="J29" i="1"/>
  <c r="J33" i="1"/>
  <c r="J31" i="1"/>
  <c r="J27" i="1"/>
  <c r="J15" i="1"/>
  <c r="J10" i="1"/>
  <c r="J17" i="1"/>
  <c r="J43" i="1" l="1"/>
</calcChain>
</file>

<file path=xl/sharedStrings.xml><?xml version="1.0" encoding="utf-8"?>
<sst xmlns="http://schemas.openxmlformats.org/spreadsheetml/2006/main" count="167" uniqueCount="106">
  <si>
    <t>Наименование расхода</t>
  </si>
  <si>
    <t>Код главного распорядителя</t>
  </si>
  <si>
    <t>Наименование главного распорядителя</t>
  </si>
  <si>
    <t>% выполнения</t>
  </si>
  <si>
    <t>Мероприятия в области национальной безопасности и правоохранительной деятельности</t>
  </si>
  <si>
    <t>Администрация Нижнеивкинского городского поселения</t>
  </si>
  <si>
    <t>Содержание и ремонт дорог общего пользования местного значения</t>
  </si>
  <si>
    <t>Мероприятия в области жилищного хозяйства</t>
  </si>
  <si>
    <t>Мероприятия в области коммунального хозяйства</t>
  </si>
  <si>
    <t>Уличное освещение</t>
  </si>
  <si>
    <t>Организация и содержание мест захоронения</t>
  </si>
  <si>
    <t>Прочие мероприятия по благоустройству городских  округов и поселений</t>
  </si>
  <si>
    <t>Обеспечение деятельности казенных учреждений</t>
  </si>
  <si>
    <t>ИТОГО</t>
  </si>
  <si>
    <t>Раздел</t>
  </si>
  <si>
    <t>Подраздел</t>
  </si>
  <si>
    <t>Вид расхода</t>
  </si>
  <si>
    <t>03</t>
  </si>
  <si>
    <t>10</t>
  </si>
  <si>
    <t>04</t>
  </si>
  <si>
    <t>09</t>
  </si>
  <si>
    <t>0600004010</t>
  </si>
  <si>
    <t>05</t>
  </si>
  <si>
    <t>08</t>
  </si>
  <si>
    <t>01</t>
  </si>
  <si>
    <t>000</t>
  </si>
  <si>
    <t>200</t>
  </si>
  <si>
    <t>02</t>
  </si>
  <si>
    <t>Приложение №7</t>
  </si>
  <si>
    <t>ПЕРЕЧЕНЬ</t>
  </si>
  <si>
    <t>Муниципальных программ, реализуемых за счет средств бюджета Нижнеивкинского городского поселения</t>
  </si>
  <si>
    <t>11000041100</t>
  </si>
  <si>
    <t>0700004200</t>
  </si>
  <si>
    <t>0700004300</t>
  </si>
  <si>
    <t>0700004410</t>
  </si>
  <si>
    <t>0700004420</t>
  </si>
  <si>
    <t>0700004430</t>
  </si>
  <si>
    <t>0800002300</t>
  </si>
  <si>
    <t xml:space="preserve">к решению Нижнеивкинской   </t>
  </si>
  <si>
    <t>Муниципальная статья</t>
  </si>
  <si>
    <t>00</t>
  </si>
  <si>
    <t>0100000000</t>
  </si>
  <si>
    <t>11</t>
  </si>
  <si>
    <t>Расходы на памятник ВОВ</t>
  </si>
  <si>
    <t>981</t>
  </si>
  <si>
    <t>0700004440</t>
  </si>
  <si>
    <t xml:space="preserve">  Поселковой Думы     </t>
  </si>
  <si>
    <t>Расходы на уличное освещение д.Барановщина ППМИ 2019</t>
  </si>
  <si>
    <t>1000004010</t>
  </si>
  <si>
    <t>0200001050</t>
  </si>
  <si>
    <t>13</t>
  </si>
  <si>
    <t>800</t>
  </si>
  <si>
    <t>Непредвиденные расходы для частичного покрытия расходов на предупреждение аварийных ситуаций на территории поселения для приобретения топлива за счет средств резервного фонда администрации Нижнеивкинского городского поселения</t>
  </si>
  <si>
    <t>0500000000</t>
  </si>
  <si>
    <t>и распределение бюджетных ассигнований по ним за 2020 год.</t>
  </si>
  <si>
    <t>План 2020 (тыс. руб.)</t>
  </si>
  <si>
    <t>Факт 2020(тыс. руб.)</t>
  </si>
  <si>
    <t>11805,4</t>
  </si>
  <si>
    <t>11665,2</t>
  </si>
  <si>
    <t>65,7</t>
  </si>
  <si>
    <t>206,1</t>
  </si>
  <si>
    <t>165,1</t>
  </si>
  <si>
    <t>273,8</t>
  </si>
  <si>
    <t>228,6</t>
  </si>
  <si>
    <t>0700015170</t>
  </si>
  <si>
    <t>485,9</t>
  </si>
  <si>
    <t>325,8</t>
  </si>
  <si>
    <t>302,6</t>
  </si>
  <si>
    <t>19,1</t>
  </si>
  <si>
    <t>569,9</t>
  </si>
  <si>
    <t>556,2</t>
  </si>
  <si>
    <t xml:space="preserve"> Обеспечение комплексного развития сельских территорий администрации Нижнеивкинского городского поселения</t>
  </si>
  <si>
    <t>14000L5760</t>
  </si>
  <si>
    <t>249,6</t>
  </si>
  <si>
    <t>0</t>
  </si>
  <si>
    <t>204,4</t>
  </si>
  <si>
    <t>1727,3</t>
  </si>
  <si>
    <t>1645,3</t>
  </si>
  <si>
    <t>3,8</t>
  </si>
  <si>
    <t>.Муниципальная программа «Обеспечение деятельности муниципального образования Нижнеивкинского городского поселения» по решению вопросов местного значения и переданных государственных полномочий» на 2020-2022 годы</t>
  </si>
  <si>
    <t>Мероприятия в области решения вопросов местного значения и переданных полномочий</t>
  </si>
  <si>
    <t>4.Муниципальная программа «Развитие жилищно-коммунального хозяйства  и  благоустройства  в Нижнеивкинском городском поселении на 2020-2024 годы»</t>
  </si>
  <si>
    <t>6. Муниципальная  программа развития физической культуры и спорта в Нижнеивкинском городском поселении   «Физическая культура и спорт» на 2020-2024 годы»</t>
  </si>
  <si>
    <t>7.  Муниципальная программа "Управление муниципальным имуществом Нижнеивкинского городского поселения 2020-2024 гг"</t>
  </si>
  <si>
    <t>8.   Муниципальная программа "Пожарная безопасность и защита населения и территорий Нижнеивкинского городского поселения от чрезвычайных ситуаций на 2020-2024 гг"</t>
  </si>
  <si>
    <t>5.Муниципальная программа «Организация культурного – досугового обслуживания  населения  в Нижнеивкинском городском поселении на 2020-2024 годы»</t>
  </si>
  <si>
    <t>3. Муниципальная программа «Дорожное хозяйство и развитие сети муниципальных автомобильных дорог общего пользования на территории  Нижнеивкинского городского поселения на 2020-2024 годы»</t>
  </si>
  <si>
    <t>2.Муниципальная программа «Пожарная безопасность и защита населения и территорий Нижнеивкинского городского поселения  от чрезвычайных ситуаций на 2020-2024 годы»</t>
  </si>
  <si>
    <t xml:space="preserve">Обеспечение призами деятельность спорта </t>
  </si>
  <si>
    <t>Обеспечение деятельности культурных учреждений</t>
  </si>
  <si>
    <t>обеспечение деятельности органов местного самоуправления</t>
  </si>
  <si>
    <t>1500001040</t>
  </si>
  <si>
    <t>80</t>
  </si>
  <si>
    <t>Реализация государственной программы Кировской области "Охрана окружающей среды, воспроизводство и использование природных ресурсов"</t>
  </si>
  <si>
    <t>06</t>
  </si>
  <si>
    <t>13000L0160</t>
  </si>
  <si>
    <t xml:space="preserve"> Осуществление первичного воинского учета на территориях, где отсутствуют военные комиссариаты</t>
  </si>
  <si>
    <t>0100051180</t>
  </si>
  <si>
    <t>254,7</t>
  </si>
  <si>
    <t>1770,6</t>
  </si>
  <si>
    <t>4999,7</t>
  </si>
  <si>
    <t>8.            Муниципальная программа «Энергосбережение и повышения энергетической эффективности на территории Нижнеивкинского городского поселения на 2020-2024годы»</t>
  </si>
  <si>
    <t>9.             Муниципальная программа "Охрана окружающей среды, воспроизводство и использование природных ресурсов на 2020-2021годы"</t>
  </si>
  <si>
    <t>10.                    Муниципальная программа "Обеспечение деятельности муниципального образования Нижнеивкинского городского поселения" по решению вопросов местного значения и переданных государственных полномочий" на 2020-2022 годы</t>
  </si>
  <si>
    <t>11.   Муниципальная программа "Комплексное развитие сельских территорий Нижнеивкинского городского поселения"</t>
  </si>
  <si>
    <t xml:space="preserve">от.06.04.2021  №42-200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</si>
</sst>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1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0" borderId="0" xfId="0" applyFill="1"/>
    <xf numFmtId="49" fontId="1" fillId="0" borderId="1" xfId="0" applyNumberFormat="1" applyFont="1" applyBorder="1" applyAlignment="1">
      <alignment horizontal="left" wrapText="1"/>
    </xf>
    <xf numFmtId="49" fontId="2" fillId="0" borderId="1" xfId="0" applyNumberFormat="1" applyFont="1" applyBorder="1" applyAlignment="1">
      <alignment horizontal="left" wrapText="1"/>
    </xf>
    <xf numFmtId="164" fontId="0" fillId="0" borderId="0" xfId="0" applyNumberFormat="1"/>
    <xf numFmtId="164" fontId="2" fillId="0" borderId="1" xfId="0" applyNumberFormat="1" applyFont="1" applyBorder="1" applyAlignment="1">
      <alignment horizontal="left" wrapText="1"/>
    </xf>
    <xf numFmtId="0" fontId="3" fillId="0" borderId="0" xfId="0" applyFont="1" applyAlignment="1"/>
    <xf numFmtId="0" fontId="0" fillId="0" borderId="0" xfId="0" applyAlignment="1">
      <alignment horizontal="right"/>
    </xf>
    <xf numFmtId="0" fontId="0" fillId="0" borderId="0" xfId="0" applyFill="1" applyAlignment="1">
      <alignment horizontal="right"/>
    </xf>
    <xf numFmtId="164" fontId="0" fillId="0" borderId="0" xfId="0" applyNumberFormat="1" applyAlignment="1">
      <alignment horizontal="right"/>
    </xf>
    <xf numFmtId="0" fontId="5" fillId="0" borderId="0" xfId="0" applyFont="1" applyAlignment="1">
      <alignment horizontal="right"/>
    </xf>
    <xf numFmtId="49" fontId="0" fillId="0" borderId="0" xfId="0" applyNumberFormat="1"/>
    <xf numFmtId="0" fontId="1" fillId="0" borderId="1" xfId="0" applyNumberFormat="1" applyFont="1" applyBorder="1" applyAlignment="1">
      <alignment horizontal="left" wrapText="1"/>
    </xf>
    <xf numFmtId="164" fontId="1" fillId="0" borderId="1" xfId="0" applyNumberFormat="1" applyFont="1" applyBorder="1" applyAlignment="1">
      <alignment horizontal="left" vertical="center" wrapText="1"/>
    </xf>
    <xf numFmtId="49" fontId="1" fillId="0" borderId="1" xfId="0" applyNumberFormat="1" applyFont="1" applyBorder="1" applyAlignment="1">
      <alignment horizontal="left" vertical="center" wrapText="1"/>
    </xf>
    <xf numFmtId="49" fontId="1" fillId="0" borderId="1" xfId="0" applyNumberFormat="1" applyFont="1" applyFill="1" applyBorder="1" applyAlignment="1">
      <alignment horizontal="left" vertical="center" wrapText="1"/>
    </xf>
    <xf numFmtId="2" fontId="2" fillId="0" borderId="1" xfId="0" applyNumberFormat="1" applyFont="1" applyBorder="1" applyAlignment="1">
      <alignment horizontal="left" wrapText="1"/>
    </xf>
    <xf numFmtId="164" fontId="1" fillId="0" borderId="1" xfId="0" applyNumberFormat="1" applyFont="1" applyBorder="1" applyAlignment="1">
      <alignment horizontal="left" wrapText="1"/>
    </xf>
    <xf numFmtId="49" fontId="6" fillId="0" borderId="1" xfId="0" applyNumberFormat="1" applyFont="1" applyBorder="1" applyAlignment="1">
      <alignment horizontal="left" wrapText="1"/>
    </xf>
    <xf numFmtId="49" fontId="0" fillId="0" borderId="1" xfId="0" applyNumberFormat="1" applyBorder="1"/>
    <xf numFmtId="0" fontId="7" fillId="0" borderId="0" xfId="0" applyFont="1"/>
    <xf numFmtId="49" fontId="8" fillId="0" borderId="1" xfId="0" applyNumberFormat="1" applyFont="1" applyBorder="1" applyAlignment="1">
      <alignment horizontal="left" wrapText="1"/>
    </xf>
    <xf numFmtId="49" fontId="6" fillId="0" borderId="1" xfId="0" applyNumberFormat="1" applyFont="1" applyFill="1" applyBorder="1" applyAlignment="1">
      <alignment horizontal="left" wrapText="1"/>
    </xf>
    <xf numFmtId="49" fontId="6" fillId="0" borderId="1" xfId="0" applyNumberFormat="1" applyFont="1" applyBorder="1" applyAlignment="1">
      <alignment horizontal="left" vertical="top" wrapText="1"/>
    </xf>
    <xf numFmtId="0" fontId="9" fillId="0" borderId="0" xfId="0" applyFont="1"/>
    <xf numFmtId="0" fontId="9" fillId="0" borderId="0" xfId="0" applyFont="1" applyFill="1"/>
    <xf numFmtId="164" fontId="8" fillId="0" borderId="1" xfId="0" applyNumberFormat="1" applyFont="1" applyBorder="1" applyAlignment="1">
      <alignment horizontal="left" wrapText="1"/>
    </xf>
    <xf numFmtId="49" fontId="8" fillId="0" borderId="2" xfId="0" applyNumberFormat="1" applyFont="1" applyBorder="1" applyAlignment="1">
      <alignment horizontal="left" vertical="top" wrapText="1"/>
    </xf>
    <xf numFmtId="49" fontId="8" fillId="0" borderId="3" xfId="0" applyNumberFormat="1" applyFont="1" applyBorder="1" applyAlignment="1">
      <alignment horizontal="left" vertical="top" wrapText="1"/>
    </xf>
    <xf numFmtId="49" fontId="8" fillId="0" borderId="4" xfId="0" applyNumberFormat="1" applyFont="1" applyBorder="1" applyAlignment="1">
      <alignment horizontal="left" vertical="top" wrapText="1"/>
    </xf>
    <xf numFmtId="0" fontId="5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49" fontId="8" fillId="0" borderId="2" xfId="0" applyNumberFormat="1" applyFont="1" applyBorder="1" applyAlignment="1">
      <alignment horizontal="left" wrapText="1"/>
    </xf>
    <xf numFmtId="49" fontId="8" fillId="0" borderId="3" xfId="0" applyNumberFormat="1" applyFont="1" applyBorder="1" applyAlignment="1">
      <alignment horizontal="left" wrapText="1"/>
    </xf>
    <xf numFmtId="49" fontId="8" fillId="0" borderId="4" xfId="0" applyNumberFormat="1" applyFont="1" applyBorder="1" applyAlignment="1">
      <alignment horizontal="left" wrapText="1"/>
    </xf>
    <xf numFmtId="49" fontId="8" fillId="2" borderId="2" xfId="0" applyNumberFormat="1" applyFont="1" applyFill="1" applyBorder="1" applyAlignment="1">
      <alignment horizontal="left" vertical="top" wrapText="1"/>
    </xf>
    <xf numFmtId="49" fontId="8" fillId="2" borderId="3" xfId="0" applyNumberFormat="1" applyFont="1" applyFill="1" applyBorder="1" applyAlignment="1">
      <alignment horizontal="left" vertical="top" wrapText="1"/>
    </xf>
    <xf numFmtId="49" fontId="8" fillId="2" borderId="4" xfId="0" applyNumberFormat="1" applyFont="1" applyFill="1" applyBorder="1" applyAlignment="1">
      <alignment horizontal="left" vertical="top" wrapText="1"/>
    </xf>
    <xf numFmtId="0" fontId="10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3"/>
  <sheetViews>
    <sheetView tabSelected="1" workbookViewId="0">
      <selection activeCell="M9" sqref="M9"/>
    </sheetView>
  </sheetViews>
  <sheetFormatPr defaultRowHeight="14.4" x14ac:dyDescent="0.3"/>
  <cols>
    <col min="1" max="1" width="23.109375" customWidth="1"/>
    <col min="2" max="2" width="8.6640625" bestFit="1" customWidth="1"/>
    <col min="3" max="3" width="28.88671875" customWidth="1"/>
    <col min="4" max="4" width="9" style="1" bestFit="1" customWidth="1"/>
    <col min="5" max="5" width="9" bestFit="1" customWidth="1"/>
    <col min="6" max="6" width="13.33203125" customWidth="1"/>
    <col min="7" max="7" width="9" bestFit="1" customWidth="1"/>
    <col min="8" max="8" width="10.44140625" bestFit="1" customWidth="1"/>
    <col min="9" max="9" width="11.33203125" customWidth="1"/>
    <col min="10" max="10" width="12.109375" style="4" customWidth="1"/>
  </cols>
  <sheetData>
    <row r="1" spans="1:11" ht="16.95" customHeight="1" x14ac:dyDescent="0.3">
      <c r="A1" s="31" t="s">
        <v>28</v>
      </c>
      <c r="B1" s="31"/>
      <c r="C1" s="31"/>
      <c r="D1" s="31"/>
      <c r="E1" s="31"/>
      <c r="F1" s="31"/>
      <c r="G1" s="31"/>
      <c r="H1" s="31"/>
      <c r="I1" s="31"/>
      <c r="J1" s="31"/>
    </row>
    <row r="2" spans="1:11" s="6" customFormat="1" ht="16.95" customHeight="1" x14ac:dyDescent="0.3">
      <c r="A2" s="31" t="s">
        <v>38</v>
      </c>
      <c r="B2" s="31"/>
      <c r="C2" s="31"/>
      <c r="D2" s="31"/>
      <c r="E2" s="31"/>
      <c r="F2" s="31"/>
      <c r="G2" s="31"/>
      <c r="H2" s="31"/>
      <c r="I2" s="31"/>
      <c r="J2" s="31"/>
    </row>
    <row r="3" spans="1:11" ht="17.399999999999999" customHeight="1" x14ac:dyDescent="0.35">
      <c r="A3" s="30" t="s">
        <v>46</v>
      </c>
      <c r="B3" s="30"/>
      <c r="C3" s="30"/>
      <c r="D3" s="30"/>
      <c r="E3" s="30"/>
      <c r="F3" s="30"/>
      <c r="G3" s="30"/>
      <c r="H3" s="30"/>
      <c r="I3" s="30"/>
      <c r="J3" s="30"/>
    </row>
    <row r="4" spans="1:11" ht="17.399999999999999" customHeight="1" x14ac:dyDescent="0.35">
      <c r="A4" s="10"/>
      <c r="B4" s="10"/>
      <c r="C4" s="10"/>
      <c r="D4" s="10"/>
      <c r="E4" s="10"/>
      <c r="F4" s="10"/>
      <c r="G4" s="10"/>
      <c r="H4" s="40" t="s">
        <v>105</v>
      </c>
      <c r="I4" s="40"/>
      <c r="J4" s="40"/>
    </row>
    <row r="5" spans="1:11" ht="17.399999999999999" customHeight="1" x14ac:dyDescent="0.3">
      <c r="A5" s="32" t="s">
        <v>29</v>
      </c>
      <c r="B5" s="32"/>
      <c r="C5" s="32"/>
      <c r="D5" s="32"/>
      <c r="E5" s="32"/>
      <c r="F5" s="32"/>
      <c r="G5" s="32"/>
      <c r="H5" s="32"/>
      <c r="I5" s="32"/>
      <c r="J5" s="32"/>
    </row>
    <row r="6" spans="1:11" ht="18" customHeight="1" x14ac:dyDescent="0.35">
      <c r="A6" s="33" t="s">
        <v>30</v>
      </c>
      <c r="B6" s="33"/>
      <c r="C6" s="33"/>
      <c r="D6" s="33"/>
      <c r="E6" s="33"/>
      <c r="F6" s="33"/>
      <c r="G6" s="33"/>
      <c r="H6" s="33"/>
      <c r="I6" s="33"/>
      <c r="J6" s="33"/>
    </row>
    <row r="7" spans="1:11" ht="18" customHeight="1" x14ac:dyDescent="0.35">
      <c r="A7" s="33" t="s">
        <v>54</v>
      </c>
      <c r="B7" s="33"/>
      <c r="C7" s="33"/>
      <c r="D7" s="33"/>
      <c r="E7" s="33"/>
      <c r="F7" s="33"/>
      <c r="G7" s="33"/>
      <c r="H7" s="33"/>
      <c r="I7" s="33"/>
      <c r="J7" s="33"/>
    </row>
    <row r="8" spans="1:11" ht="14.4" customHeight="1" x14ac:dyDescent="0.3">
      <c r="A8" s="7"/>
      <c r="B8" s="7"/>
      <c r="C8" s="7"/>
      <c r="D8" s="8"/>
      <c r="E8" s="7"/>
      <c r="F8" s="7"/>
      <c r="G8" s="7"/>
      <c r="H8" s="7"/>
      <c r="I8" s="7"/>
      <c r="J8" s="9"/>
    </row>
    <row r="9" spans="1:11" ht="78" x14ac:dyDescent="0.3">
      <c r="A9" s="14" t="s">
        <v>0</v>
      </c>
      <c r="B9" s="14" t="s">
        <v>1</v>
      </c>
      <c r="C9" s="14" t="s">
        <v>2</v>
      </c>
      <c r="D9" s="15" t="s">
        <v>14</v>
      </c>
      <c r="E9" s="14" t="s">
        <v>15</v>
      </c>
      <c r="F9" s="14" t="s">
        <v>39</v>
      </c>
      <c r="G9" s="14" t="s">
        <v>16</v>
      </c>
      <c r="H9" s="14" t="s">
        <v>55</v>
      </c>
      <c r="I9" s="14" t="s">
        <v>56</v>
      </c>
      <c r="J9" s="13" t="s">
        <v>3</v>
      </c>
    </row>
    <row r="10" spans="1:11" ht="46.2" customHeight="1" x14ac:dyDescent="0.3">
      <c r="A10" s="34" t="s">
        <v>79</v>
      </c>
      <c r="B10" s="35"/>
      <c r="C10" s="35"/>
      <c r="D10" s="35"/>
      <c r="E10" s="35"/>
      <c r="F10" s="35"/>
      <c r="G10" s="36"/>
      <c r="H10" s="3" t="s">
        <v>100</v>
      </c>
      <c r="I10" s="3">
        <f>I11</f>
        <v>4453.7</v>
      </c>
      <c r="J10" s="5">
        <f>I10/H10*100</f>
        <v>89.079344760685643</v>
      </c>
      <c r="K10" s="11"/>
    </row>
    <row r="11" spans="1:11" ht="93.6" x14ac:dyDescent="0.3">
      <c r="A11" s="18" t="s">
        <v>80</v>
      </c>
      <c r="B11" s="21">
        <v>981</v>
      </c>
      <c r="C11" s="18" t="s">
        <v>5</v>
      </c>
      <c r="D11" s="22" t="s">
        <v>24</v>
      </c>
      <c r="E11" s="18" t="s">
        <v>40</v>
      </c>
      <c r="F11" s="18" t="s">
        <v>41</v>
      </c>
      <c r="G11" s="18">
        <v>200</v>
      </c>
      <c r="H11" s="12">
        <f>4987.5-204.4-80+41.9</f>
        <v>4745</v>
      </c>
      <c r="I11" s="12">
        <f>4696.2-80-204.4+41.9</f>
        <v>4453.7</v>
      </c>
      <c r="J11" s="5">
        <f>I11/H11*100</f>
        <v>93.860906217070593</v>
      </c>
    </row>
    <row r="12" spans="1:11" ht="120.6" customHeight="1" x14ac:dyDescent="0.3">
      <c r="A12" s="18" t="s">
        <v>96</v>
      </c>
      <c r="B12" s="18">
        <v>981</v>
      </c>
      <c r="C12" s="18" t="s">
        <v>5</v>
      </c>
      <c r="D12" s="22" t="s">
        <v>27</v>
      </c>
      <c r="E12" s="18" t="s">
        <v>17</v>
      </c>
      <c r="F12" s="18" t="s">
        <v>97</v>
      </c>
      <c r="G12" s="18" t="s">
        <v>25</v>
      </c>
      <c r="H12" s="2" t="s">
        <v>98</v>
      </c>
      <c r="I12" s="2" t="s">
        <v>98</v>
      </c>
      <c r="J12" s="5">
        <f>I12/H12*100</f>
        <v>100</v>
      </c>
    </row>
    <row r="13" spans="1:11" ht="28.2" customHeight="1" x14ac:dyDescent="0.3">
      <c r="A13" s="34" t="s">
        <v>87</v>
      </c>
      <c r="B13" s="35"/>
      <c r="C13" s="35"/>
      <c r="D13" s="35"/>
      <c r="E13" s="35"/>
      <c r="F13" s="35"/>
      <c r="G13" s="36"/>
      <c r="H13" s="16" t="str">
        <f>H14</f>
        <v>65,7</v>
      </c>
      <c r="I13" s="5">
        <f>I14</f>
        <v>65.7</v>
      </c>
      <c r="J13" s="16">
        <f>J14</f>
        <v>100</v>
      </c>
    </row>
    <row r="14" spans="1:11" ht="78" x14ac:dyDescent="0.3">
      <c r="A14" s="18" t="s">
        <v>4</v>
      </c>
      <c r="B14" s="21">
        <v>981</v>
      </c>
      <c r="C14" s="18" t="s">
        <v>5</v>
      </c>
      <c r="D14" s="22" t="s">
        <v>17</v>
      </c>
      <c r="E14" s="18" t="s">
        <v>18</v>
      </c>
      <c r="F14" s="18" t="s">
        <v>21</v>
      </c>
      <c r="G14" s="18">
        <v>200</v>
      </c>
      <c r="H14" s="2" t="s">
        <v>59</v>
      </c>
      <c r="I14" s="17">
        <v>65.7</v>
      </c>
      <c r="J14" s="5">
        <f t="shared" ref="J14:J34" si="0">I14/H14*100</f>
        <v>100</v>
      </c>
    </row>
    <row r="15" spans="1:11" ht="57.6" customHeight="1" x14ac:dyDescent="0.3">
      <c r="A15" s="34" t="s">
        <v>86</v>
      </c>
      <c r="B15" s="35"/>
      <c r="C15" s="35"/>
      <c r="D15" s="35"/>
      <c r="E15" s="35"/>
      <c r="F15" s="35"/>
      <c r="G15" s="36"/>
      <c r="H15" s="3" t="str">
        <f>H16</f>
        <v>11805,4</v>
      </c>
      <c r="I15" s="3" t="str">
        <f>I16</f>
        <v>11665,2</v>
      </c>
      <c r="J15" s="5">
        <f t="shared" si="0"/>
        <v>98.812407881139151</v>
      </c>
    </row>
    <row r="16" spans="1:11" ht="62.4" x14ac:dyDescent="0.3">
      <c r="A16" s="23" t="s">
        <v>6</v>
      </c>
      <c r="B16" s="18">
        <v>981</v>
      </c>
      <c r="C16" s="18" t="s">
        <v>5</v>
      </c>
      <c r="D16" s="22" t="s">
        <v>19</v>
      </c>
      <c r="E16" s="18" t="s">
        <v>20</v>
      </c>
      <c r="F16" s="18" t="s">
        <v>31</v>
      </c>
      <c r="G16" s="18">
        <v>200</v>
      </c>
      <c r="H16" s="2" t="s">
        <v>57</v>
      </c>
      <c r="I16" s="2" t="s">
        <v>58</v>
      </c>
      <c r="J16" s="5">
        <f t="shared" si="0"/>
        <v>98.812407881139151</v>
      </c>
    </row>
    <row r="17" spans="1:13" ht="54" customHeight="1" x14ac:dyDescent="0.3">
      <c r="A17" s="34" t="s">
        <v>81</v>
      </c>
      <c r="B17" s="35"/>
      <c r="C17" s="35"/>
      <c r="D17" s="35"/>
      <c r="E17" s="35"/>
      <c r="F17" s="35"/>
      <c r="G17" s="36"/>
      <c r="H17" s="16">
        <f>H18+H19+H20+H21+H22+H23+H26</f>
        <v>2080.5999999999995</v>
      </c>
      <c r="I17" s="16">
        <f>I18+I19+I20++I21+I22+I23+I26</f>
        <v>1957.5</v>
      </c>
      <c r="J17" s="5">
        <f t="shared" si="0"/>
        <v>94.083437469960614</v>
      </c>
      <c r="K17" s="11"/>
    </row>
    <row r="18" spans="1:13" ht="46.8" x14ac:dyDescent="0.3">
      <c r="A18" s="23" t="s">
        <v>7</v>
      </c>
      <c r="B18" s="18">
        <v>981</v>
      </c>
      <c r="C18" s="18" t="s">
        <v>5</v>
      </c>
      <c r="D18" s="22" t="s">
        <v>22</v>
      </c>
      <c r="E18" s="18" t="s">
        <v>24</v>
      </c>
      <c r="F18" s="18" t="s">
        <v>32</v>
      </c>
      <c r="G18" s="18" t="s">
        <v>26</v>
      </c>
      <c r="H18" s="2" t="s">
        <v>60</v>
      </c>
      <c r="I18" s="2" t="s">
        <v>61</v>
      </c>
      <c r="J18" s="5">
        <f t="shared" si="0"/>
        <v>80.106744298884038</v>
      </c>
    </row>
    <row r="19" spans="1:13" ht="62.4" x14ac:dyDescent="0.3">
      <c r="A19" s="23" t="s">
        <v>8</v>
      </c>
      <c r="B19" s="18">
        <v>981</v>
      </c>
      <c r="C19" s="18" t="s">
        <v>5</v>
      </c>
      <c r="D19" s="22" t="s">
        <v>22</v>
      </c>
      <c r="E19" s="18" t="s">
        <v>27</v>
      </c>
      <c r="F19" s="18" t="s">
        <v>33</v>
      </c>
      <c r="G19" s="18">
        <v>200</v>
      </c>
      <c r="H19" s="2" t="s">
        <v>62</v>
      </c>
      <c r="I19" s="2" t="s">
        <v>63</v>
      </c>
      <c r="J19" s="5">
        <f t="shared" si="0"/>
        <v>83.491599707815922</v>
      </c>
    </row>
    <row r="20" spans="1:13" ht="62.4" x14ac:dyDescent="0.3">
      <c r="A20" s="23" t="s">
        <v>47</v>
      </c>
      <c r="B20" s="18" t="s">
        <v>44</v>
      </c>
      <c r="C20" s="18" t="s">
        <v>5</v>
      </c>
      <c r="D20" s="22" t="s">
        <v>22</v>
      </c>
      <c r="E20" s="18" t="s">
        <v>17</v>
      </c>
      <c r="F20" s="18" t="s">
        <v>64</v>
      </c>
      <c r="G20" s="18" t="s">
        <v>26</v>
      </c>
      <c r="H20" s="2" t="s">
        <v>65</v>
      </c>
      <c r="I20" s="2" t="s">
        <v>65</v>
      </c>
      <c r="J20" s="5">
        <f t="shared" si="0"/>
        <v>100</v>
      </c>
    </row>
    <row r="21" spans="1:13" ht="46.8" x14ac:dyDescent="0.3">
      <c r="A21" s="23" t="s">
        <v>9</v>
      </c>
      <c r="B21" s="18">
        <v>981</v>
      </c>
      <c r="C21" s="18" t="s">
        <v>5</v>
      </c>
      <c r="D21" s="22" t="s">
        <v>22</v>
      </c>
      <c r="E21" s="18" t="s">
        <v>17</v>
      </c>
      <c r="F21" s="18" t="s">
        <v>34</v>
      </c>
      <c r="G21" s="18">
        <v>200</v>
      </c>
      <c r="H21" s="2" t="s">
        <v>69</v>
      </c>
      <c r="I21" s="2" t="s">
        <v>70</v>
      </c>
      <c r="J21" s="5">
        <f t="shared" si="0"/>
        <v>97.596069485874722</v>
      </c>
    </row>
    <row r="22" spans="1:13" ht="46.8" x14ac:dyDescent="0.3">
      <c r="A22" s="23" t="s">
        <v>10</v>
      </c>
      <c r="B22" s="18">
        <v>981</v>
      </c>
      <c r="C22" s="18" t="s">
        <v>5</v>
      </c>
      <c r="D22" s="22" t="s">
        <v>22</v>
      </c>
      <c r="E22" s="18" t="s">
        <v>17</v>
      </c>
      <c r="F22" s="18" t="s">
        <v>35</v>
      </c>
      <c r="G22" s="18">
        <v>200</v>
      </c>
      <c r="H22" s="2" t="s">
        <v>68</v>
      </c>
      <c r="I22" s="2" t="s">
        <v>68</v>
      </c>
      <c r="J22" s="5">
        <f t="shared" si="0"/>
        <v>100</v>
      </c>
      <c r="L22" s="11"/>
      <c r="M22" s="11"/>
    </row>
    <row r="23" spans="1:13" ht="62.4" x14ac:dyDescent="0.3">
      <c r="A23" s="23" t="s">
        <v>11</v>
      </c>
      <c r="B23" s="18">
        <v>981</v>
      </c>
      <c r="C23" s="18" t="s">
        <v>5</v>
      </c>
      <c r="D23" s="22" t="s">
        <v>22</v>
      </c>
      <c r="E23" s="18" t="s">
        <v>17</v>
      </c>
      <c r="F23" s="18" t="s">
        <v>36</v>
      </c>
      <c r="G23" s="18">
        <v>200</v>
      </c>
      <c r="H23" s="2" t="s">
        <v>66</v>
      </c>
      <c r="I23" s="2" t="s">
        <v>67</v>
      </c>
      <c r="J23" s="5">
        <f t="shared" si="0"/>
        <v>92.879066912216089</v>
      </c>
    </row>
    <row r="24" spans="1:13" ht="15.6" hidden="1" x14ac:dyDescent="0.3">
      <c r="A24" s="23"/>
      <c r="B24" s="18"/>
      <c r="C24" s="18"/>
      <c r="D24" s="22"/>
      <c r="E24" s="18"/>
      <c r="F24" s="18"/>
      <c r="G24" s="18"/>
      <c r="H24" s="2"/>
      <c r="I24" s="2"/>
      <c r="J24" s="5"/>
    </row>
    <row r="25" spans="1:13" ht="15.6" hidden="1" x14ac:dyDescent="0.3">
      <c r="A25" s="23"/>
      <c r="B25" s="18"/>
      <c r="C25" s="18"/>
      <c r="D25" s="22"/>
      <c r="E25" s="18"/>
      <c r="F25" s="18"/>
      <c r="G25" s="18"/>
      <c r="H25" s="2"/>
      <c r="I25" s="2"/>
      <c r="J25" s="5"/>
    </row>
    <row r="26" spans="1:13" ht="46.8" x14ac:dyDescent="0.3">
      <c r="A26" s="23" t="s">
        <v>43</v>
      </c>
      <c r="B26" s="18" t="s">
        <v>44</v>
      </c>
      <c r="C26" s="18" t="s">
        <v>5</v>
      </c>
      <c r="D26" s="22" t="s">
        <v>22</v>
      </c>
      <c r="E26" s="18" t="s">
        <v>17</v>
      </c>
      <c r="F26" s="18" t="s">
        <v>45</v>
      </c>
      <c r="G26" s="18" t="s">
        <v>26</v>
      </c>
      <c r="H26" s="17">
        <v>200</v>
      </c>
      <c r="I26" s="17">
        <v>200</v>
      </c>
      <c r="J26" s="5">
        <f t="shared" si="0"/>
        <v>100</v>
      </c>
    </row>
    <row r="27" spans="1:13" ht="33.6" customHeight="1" x14ac:dyDescent="0.3">
      <c r="A27" s="27" t="s">
        <v>85</v>
      </c>
      <c r="B27" s="28"/>
      <c r="C27" s="28"/>
      <c r="D27" s="28"/>
      <c r="E27" s="28"/>
      <c r="F27" s="28"/>
      <c r="G27" s="29"/>
      <c r="H27" s="3" t="str">
        <f>H28</f>
        <v>1727,3</v>
      </c>
      <c r="I27" s="3" t="str">
        <f>I28</f>
        <v>1645,3</v>
      </c>
      <c r="J27" s="5">
        <f t="shared" si="0"/>
        <v>95.252706536212585</v>
      </c>
    </row>
    <row r="28" spans="1:13" ht="62.4" x14ac:dyDescent="0.3">
      <c r="A28" s="18" t="s">
        <v>89</v>
      </c>
      <c r="B28" s="18">
        <v>981</v>
      </c>
      <c r="C28" s="18" t="s">
        <v>5</v>
      </c>
      <c r="D28" s="22" t="s">
        <v>23</v>
      </c>
      <c r="E28" s="18" t="s">
        <v>24</v>
      </c>
      <c r="F28" s="18" t="s">
        <v>37</v>
      </c>
      <c r="G28" s="18" t="s">
        <v>25</v>
      </c>
      <c r="H28" s="2" t="s">
        <v>76</v>
      </c>
      <c r="I28" s="2" t="s">
        <v>77</v>
      </c>
      <c r="J28" s="5">
        <f t="shared" si="0"/>
        <v>95.252706536212585</v>
      </c>
    </row>
    <row r="29" spans="1:13" ht="35.25" customHeight="1" x14ac:dyDescent="0.3">
      <c r="A29" s="27" t="s">
        <v>82</v>
      </c>
      <c r="B29" s="28"/>
      <c r="C29" s="28"/>
      <c r="D29" s="28"/>
      <c r="E29" s="28"/>
      <c r="F29" s="28"/>
      <c r="G29" s="29"/>
      <c r="H29" s="3" t="str">
        <f>H30</f>
        <v>3,8</v>
      </c>
      <c r="I29" s="3" t="str">
        <f>I30</f>
        <v>3,8</v>
      </c>
      <c r="J29" s="5">
        <f t="shared" si="0"/>
        <v>100</v>
      </c>
    </row>
    <row r="30" spans="1:13" ht="46.8" x14ac:dyDescent="0.3">
      <c r="A30" s="18" t="s">
        <v>88</v>
      </c>
      <c r="B30" s="18">
        <v>981</v>
      </c>
      <c r="C30" s="18" t="s">
        <v>5</v>
      </c>
      <c r="D30" s="22" t="s">
        <v>42</v>
      </c>
      <c r="E30" s="18" t="s">
        <v>40</v>
      </c>
      <c r="F30" s="18" t="s">
        <v>48</v>
      </c>
      <c r="G30" s="18" t="s">
        <v>25</v>
      </c>
      <c r="H30" s="2" t="s">
        <v>78</v>
      </c>
      <c r="I30" s="2" t="s">
        <v>78</v>
      </c>
      <c r="J30" s="5">
        <f t="shared" si="0"/>
        <v>100</v>
      </c>
    </row>
    <row r="31" spans="1:13" ht="32.25" customHeight="1" x14ac:dyDescent="0.3">
      <c r="A31" s="27" t="s">
        <v>83</v>
      </c>
      <c r="B31" s="28"/>
      <c r="C31" s="28"/>
      <c r="D31" s="28"/>
      <c r="E31" s="28"/>
      <c r="F31" s="28"/>
      <c r="G31" s="29"/>
      <c r="H31" s="3" t="str">
        <f>H32</f>
        <v>204,4</v>
      </c>
      <c r="I31" s="3" t="str">
        <f>I32</f>
        <v>204,4</v>
      </c>
      <c r="J31" s="5">
        <f t="shared" si="0"/>
        <v>100</v>
      </c>
    </row>
    <row r="32" spans="1:13" ht="46.8" x14ac:dyDescent="0.3">
      <c r="A32" s="18" t="s">
        <v>12</v>
      </c>
      <c r="B32" s="18">
        <v>981</v>
      </c>
      <c r="C32" s="18" t="s">
        <v>5</v>
      </c>
      <c r="D32" s="22" t="s">
        <v>24</v>
      </c>
      <c r="E32" s="18" t="s">
        <v>50</v>
      </c>
      <c r="F32" s="18" t="s">
        <v>49</v>
      </c>
      <c r="G32" s="18" t="s">
        <v>51</v>
      </c>
      <c r="H32" s="2" t="s">
        <v>75</v>
      </c>
      <c r="I32" s="2" t="s">
        <v>75</v>
      </c>
      <c r="J32" s="5">
        <f t="shared" si="0"/>
        <v>100</v>
      </c>
    </row>
    <row r="33" spans="1:10" ht="34.5" hidden="1" customHeight="1" x14ac:dyDescent="0.3">
      <c r="A33" s="27" t="s">
        <v>84</v>
      </c>
      <c r="B33" s="28"/>
      <c r="C33" s="28"/>
      <c r="D33" s="28"/>
      <c r="E33" s="28"/>
      <c r="F33" s="28"/>
      <c r="G33" s="29"/>
      <c r="H33" s="3" t="str">
        <f>H34</f>
        <v>0</v>
      </c>
      <c r="I33" s="3" t="str">
        <f>I34</f>
        <v>0</v>
      </c>
      <c r="J33" s="5" t="e">
        <f t="shared" si="0"/>
        <v>#DIV/0!</v>
      </c>
    </row>
    <row r="34" spans="1:10" ht="62.25" hidden="1" customHeight="1" x14ac:dyDescent="0.3">
      <c r="A34" s="18" t="s">
        <v>52</v>
      </c>
      <c r="B34" s="18">
        <v>981</v>
      </c>
      <c r="C34" s="18" t="s">
        <v>5</v>
      </c>
      <c r="D34" s="22" t="s">
        <v>24</v>
      </c>
      <c r="E34" s="18" t="s">
        <v>50</v>
      </c>
      <c r="F34" s="18" t="s">
        <v>53</v>
      </c>
      <c r="G34" s="18" t="s">
        <v>26</v>
      </c>
      <c r="H34" s="2" t="s">
        <v>74</v>
      </c>
      <c r="I34" s="2" t="s">
        <v>74</v>
      </c>
      <c r="J34" s="5" t="e">
        <f t="shared" si="0"/>
        <v>#DIV/0!</v>
      </c>
    </row>
    <row r="35" spans="1:10" ht="34.5" customHeight="1" x14ac:dyDescent="0.3">
      <c r="A35" s="27" t="s">
        <v>101</v>
      </c>
      <c r="B35" s="28"/>
      <c r="C35" s="28"/>
      <c r="D35" s="28"/>
      <c r="E35" s="28"/>
      <c r="F35" s="28"/>
      <c r="G35" s="29"/>
      <c r="H35" s="3" t="str">
        <f>H36</f>
        <v>80</v>
      </c>
      <c r="I35" s="3" t="str">
        <f>I36</f>
        <v>80</v>
      </c>
      <c r="J35" s="5">
        <f t="shared" ref="J35:J36" si="1">I35/H35*100</f>
        <v>100</v>
      </c>
    </row>
    <row r="36" spans="1:10" ht="62.25" customHeight="1" x14ac:dyDescent="0.3">
      <c r="A36" s="18" t="s">
        <v>90</v>
      </c>
      <c r="B36" s="18">
        <v>981</v>
      </c>
      <c r="C36" s="18" t="s">
        <v>5</v>
      </c>
      <c r="D36" s="22" t="s">
        <v>24</v>
      </c>
      <c r="E36" s="18" t="s">
        <v>50</v>
      </c>
      <c r="F36" s="18" t="s">
        <v>91</v>
      </c>
      <c r="G36" s="18" t="s">
        <v>26</v>
      </c>
      <c r="H36" s="2" t="s">
        <v>92</v>
      </c>
      <c r="I36" s="2" t="s">
        <v>92</v>
      </c>
      <c r="J36" s="5">
        <f t="shared" si="1"/>
        <v>100</v>
      </c>
    </row>
    <row r="37" spans="1:10" ht="34.5" customHeight="1" x14ac:dyDescent="0.3">
      <c r="A37" s="27" t="s">
        <v>102</v>
      </c>
      <c r="B37" s="28"/>
      <c r="C37" s="28"/>
      <c r="D37" s="28"/>
      <c r="E37" s="28"/>
      <c r="F37" s="28"/>
      <c r="G37" s="29"/>
      <c r="H37" s="3" t="str">
        <f>H38</f>
        <v>1770,6</v>
      </c>
      <c r="I37" s="3" t="str">
        <f>I38</f>
        <v>1770,6</v>
      </c>
      <c r="J37" s="5">
        <f t="shared" ref="J37:J38" si="2">I37/H37*100</f>
        <v>100</v>
      </c>
    </row>
    <row r="38" spans="1:10" ht="120.6" customHeight="1" x14ac:dyDescent="0.3">
      <c r="A38" s="18" t="s">
        <v>93</v>
      </c>
      <c r="B38" s="18">
        <v>981</v>
      </c>
      <c r="C38" s="18" t="s">
        <v>5</v>
      </c>
      <c r="D38" s="22" t="s">
        <v>19</v>
      </c>
      <c r="E38" s="18" t="s">
        <v>94</v>
      </c>
      <c r="F38" s="18" t="s">
        <v>95</v>
      </c>
      <c r="G38" s="18" t="s">
        <v>26</v>
      </c>
      <c r="H38" s="2" t="s">
        <v>99</v>
      </c>
      <c r="I38" s="2" t="s">
        <v>99</v>
      </c>
      <c r="J38" s="5">
        <f t="shared" si="2"/>
        <v>100</v>
      </c>
    </row>
    <row r="39" spans="1:10" s="20" customFormat="1" ht="34.200000000000003" customHeight="1" x14ac:dyDescent="0.3">
      <c r="A39" s="27" t="s">
        <v>103</v>
      </c>
      <c r="B39" s="28"/>
      <c r="C39" s="28"/>
      <c r="D39" s="28"/>
      <c r="E39" s="28"/>
      <c r="F39" s="28"/>
      <c r="G39" s="29"/>
      <c r="H39" s="21" t="s">
        <v>74</v>
      </c>
      <c r="I39" s="21" t="s">
        <v>74</v>
      </c>
      <c r="J39" s="26">
        <v>0</v>
      </c>
    </row>
    <row r="40" spans="1:10" hidden="1" x14ac:dyDescent="0.3">
      <c r="A40" s="24"/>
      <c r="B40" s="24"/>
      <c r="C40" s="24"/>
      <c r="D40" s="25"/>
      <c r="E40" s="24"/>
      <c r="F40" s="24"/>
      <c r="G40" s="24"/>
    </row>
    <row r="41" spans="1:10" ht="40.200000000000003" customHeight="1" x14ac:dyDescent="0.3">
      <c r="A41" s="37" t="s">
        <v>104</v>
      </c>
      <c r="B41" s="38"/>
      <c r="C41" s="38"/>
      <c r="D41" s="38"/>
      <c r="E41" s="38"/>
      <c r="F41" s="38"/>
      <c r="G41" s="39"/>
      <c r="H41" s="19" t="str">
        <f>H42</f>
        <v>249,6</v>
      </c>
      <c r="I41" s="19" t="str">
        <f>I42</f>
        <v>249,6</v>
      </c>
      <c r="J41" s="5">
        <f t="shared" ref="J41" si="3">I41/H41*100</f>
        <v>100</v>
      </c>
    </row>
    <row r="42" spans="1:10" ht="75" customHeight="1" x14ac:dyDescent="0.3">
      <c r="A42" s="18" t="s">
        <v>71</v>
      </c>
      <c r="B42" s="18">
        <v>981</v>
      </c>
      <c r="C42" s="18" t="s">
        <v>5</v>
      </c>
      <c r="D42" s="22" t="s">
        <v>22</v>
      </c>
      <c r="E42" s="18" t="s">
        <v>17</v>
      </c>
      <c r="F42" s="18" t="s">
        <v>72</v>
      </c>
      <c r="G42" s="18" t="s">
        <v>26</v>
      </c>
      <c r="H42" s="2" t="s">
        <v>73</v>
      </c>
      <c r="I42" s="2" t="s">
        <v>73</v>
      </c>
      <c r="J42" s="5">
        <f t="shared" ref="J42" si="4">I42/H42*100</f>
        <v>100</v>
      </c>
    </row>
    <row r="43" spans="1:10" ht="15.6" x14ac:dyDescent="0.3">
      <c r="A43" s="21" t="s">
        <v>13</v>
      </c>
      <c r="B43" s="18"/>
      <c r="C43" s="18"/>
      <c r="D43" s="22"/>
      <c r="E43" s="18"/>
      <c r="F43" s="18"/>
      <c r="G43" s="21"/>
      <c r="H43" s="16">
        <f>H33+H31+H29+H27+H17+H15+H13+H10+H37+H35+H39+H41</f>
        <v>22987.1</v>
      </c>
      <c r="I43" s="16">
        <f>I33+I31+I29+I27+I17+I15+I13+I10+I42+I36+I37+I39+I12</f>
        <v>22350.5</v>
      </c>
      <c r="J43" s="5">
        <f>I43/H43*100</f>
        <v>97.230620652452899</v>
      </c>
    </row>
  </sheetData>
  <mergeCells count="19">
    <mergeCell ref="A41:G41"/>
    <mergeCell ref="A35:G35"/>
    <mergeCell ref="A37:G37"/>
    <mergeCell ref="A39:G39"/>
    <mergeCell ref="A33:G33"/>
    <mergeCell ref="A31:G31"/>
    <mergeCell ref="A3:J3"/>
    <mergeCell ref="A27:G27"/>
    <mergeCell ref="A1:J1"/>
    <mergeCell ref="A2:J2"/>
    <mergeCell ref="A5:J5"/>
    <mergeCell ref="A6:J6"/>
    <mergeCell ref="A7:J7"/>
    <mergeCell ref="A13:G13"/>
    <mergeCell ref="A17:G17"/>
    <mergeCell ref="A10:G10"/>
    <mergeCell ref="A15:G15"/>
    <mergeCell ref="H4:J4"/>
    <mergeCell ref="A29:G29"/>
  </mergeCells>
  <pageMargins left="0.70866141732283472" right="0" top="0" bottom="0.15748031496062992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2021-03-17T11:07:42Z</cp:lastPrinted>
  <dcterms:created xsi:type="dcterms:W3CDTF">2019-04-02T11:39:57Z</dcterms:created>
  <dcterms:modified xsi:type="dcterms:W3CDTF">2021-04-05T11:54:00Z</dcterms:modified>
</cp:coreProperties>
</file>