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ПОСТАНОВЛЕНИЯ, РАСПОРЯЖЕНИЯ\2023\Исполнение бюджета 3 кв 2023\"/>
    </mc:Choice>
  </mc:AlternateContent>
  <bookViews>
    <workbookView xWindow="-120" yWindow="-120" windowWidth="19440" windowHeight="13176"/>
  </bookViews>
  <sheets>
    <sheet name="Приложение 7" sheetId="2" r:id="rId1"/>
  </sheets>
  <definedNames>
    <definedName name="_xlnm.Print_Titles" localSheetId="0">'Приложение 7'!$8:$8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0" i="2" l="1"/>
  <c r="E81" i="2" l="1"/>
  <c r="H83" i="2"/>
  <c r="F83" i="2"/>
  <c r="D83" i="2"/>
  <c r="F40" i="2"/>
  <c r="F39" i="2"/>
  <c r="F71" i="2" l="1"/>
  <c r="E38" i="2" l="1"/>
  <c r="D95" i="2" l="1"/>
  <c r="D96" i="2"/>
  <c r="D97" i="2"/>
  <c r="D98" i="2"/>
  <c r="D99" i="2"/>
  <c r="D100" i="2"/>
  <c r="D102" i="2"/>
  <c r="D103" i="2"/>
  <c r="D105" i="2"/>
  <c r="E17" i="2"/>
  <c r="E32" i="2"/>
  <c r="F76" i="2"/>
  <c r="D76" i="2"/>
  <c r="H76" i="2" s="1"/>
  <c r="G75" i="2"/>
  <c r="E75" i="2"/>
  <c r="D75" i="2" s="1"/>
  <c r="E88" i="2"/>
  <c r="F43" i="2"/>
  <c r="F44" i="2"/>
  <c r="F45" i="2"/>
  <c r="F46" i="2"/>
  <c r="F47" i="2"/>
  <c r="D43" i="2"/>
  <c r="D45" i="2"/>
  <c r="D47" i="2"/>
  <c r="G46" i="2"/>
  <c r="G44" i="2"/>
  <c r="G42" i="2"/>
  <c r="F42" i="2" s="1"/>
  <c r="E46" i="2"/>
  <c r="D46" i="2" s="1"/>
  <c r="E44" i="2"/>
  <c r="D44" i="2" s="1"/>
  <c r="E42" i="2"/>
  <c r="D39" i="2"/>
  <c r="H39" i="2" s="1"/>
  <c r="G38" i="2"/>
  <c r="F23" i="2"/>
  <c r="D23" i="2"/>
  <c r="G22" i="2"/>
  <c r="F22" i="2" s="1"/>
  <c r="E22" i="2"/>
  <c r="D22" i="2" s="1"/>
  <c r="D50" i="2"/>
  <c r="F50" i="2"/>
  <c r="G49" i="2"/>
  <c r="F49" i="2" s="1"/>
  <c r="E49" i="2"/>
  <c r="D49" i="2" s="1"/>
  <c r="G48" i="2"/>
  <c r="F48" i="2" s="1"/>
  <c r="E48" i="2"/>
  <c r="D48" i="2" s="1"/>
  <c r="H46" i="2" l="1"/>
  <c r="H50" i="2"/>
  <c r="H23" i="2"/>
  <c r="E41" i="2"/>
  <c r="D41" i="2" s="1"/>
  <c r="H45" i="2"/>
  <c r="H49" i="2"/>
  <c r="H44" i="2"/>
  <c r="H47" i="2"/>
  <c r="H43" i="2"/>
  <c r="F75" i="2"/>
  <c r="H75" i="2" s="1"/>
  <c r="H22" i="2"/>
  <c r="D42" i="2"/>
  <c r="H42" i="2" s="1"/>
  <c r="G41" i="2"/>
  <c r="F41" i="2" s="1"/>
  <c r="H48" i="2"/>
  <c r="H41" i="2" l="1"/>
  <c r="G13" i="2"/>
  <c r="E13" i="2"/>
  <c r="F74" i="2" l="1"/>
  <c r="G73" i="2"/>
  <c r="F73" i="2" s="1"/>
  <c r="D74" i="2"/>
  <c r="E73" i="2"/>
  <c r="D73" i="2" s="1"/>
  <c r="H73" i="2" l="1"/>
  <c r="H74" i="2"/>
  <c r="G20" i="2"/>
  <c r="F20" i="2" s="1"/>
  <c r="F21" i="2"/>
  <c r="D21" i="2"/>
  <c r="E20" i="2"/>
  <c r="H21" i="2" l="1"/>
  <c r="D20" i="2"/>
  <c r="H20" i="2" s="1"/>
  <c r="B91" i="2"/>
  <c r="E86" i="2"/>
  <c r="B87" i="2"/>
  <c r="B85" i="2"/>
  <c r="D31" i="2" l="1"/>
  <c r="D68" i="2"/>
  <c r="D67" i="2" s="1"/>
  <c r="D15" i="2" l="1"/>
  <c r="D14" i="2"/>
  <c r="D40" i="2" l="1"/>
  <c r="G32" i="2"/>
  <c r="E57" i="2"/>
  <c r="G57" i="2" l="1"/>
  <c r="F57" i="2" s="1"/>
  <c r="F12" i="2"/>
  <c r="F14" i="2"/>
  <c r="F15" i="2"/>
  <c r="F16" i="2"/>
  <c r="F18" i="2"/>
  <c r="F19" i="2"/>
  <c r="F25" i="2"/>
  <c r="F27" i="2"/>
  <c r="F29" i="2"/>
  <c r="F31" i="2"/>
  <c r="F33" i="2"/>
  <c r="F34" i="2"/>
  <c r="F36" i="2"/>
  <c r="F53" i="2"/>
  <c r="F56" i="2"/>
  <c r="F58" i="2"/>
  <c r="F60" i="2"/>
  <c r="F62" i="2"/>
  <c r="F64" i="2"/>
  <c r="F66" i="2"/>
  <c r="F68" i="2"/>
  <c r="F72" i="2"/>
  <c r="F79" i="2"/>
  <c r="F82" i="2"/>
  <c r="F85" i="2"/>
  <c r="F87" i="2"/>
  <c r="F89" i="2"/>
  <c r="F91" i="2"/>
  <c r="F94" i="2"/>
  <c r="F95" i="2"/>
  <c r="F96" i="2"/>
  <c r="F97" i="2"/>
  <c r="F98" i="2"/>
  <c r="F99" i="2"/>
  <c r="F100" i="2"/>
  <c r="F102" i="2"/>
  <c r="F103" i="2"/>
  <c r="F105" i="2"/>
  <c r="G11" i="2"/>
  <c r="F13" i="2"/>
  <c r="G17" i="2"/>
  <c r="F17" i="2" s="1"/>
  <c r="G24" i="2"/>
  <c r="F24" i="2" s="1"/>
  <c r="G26" i="2"/>
  <c r="F26" i="2" s="1"/>
  <c r="G28" i="2"/>
  <c r="G30" i="2"/>
  <c r="F30" i="2" s="1"/>
  <c r="F32" i="2"/>
  <c r="G35" i="2"/>
  <c r="G37" i="2"/>
  <c r="F37" i="2" s="1"/>
  <c r="G52" i="2"/>
  <c r="G51" i="2" s="1"/>
  <c r="F51" i="2" s="1"/>
  <c r="G55" i="2"/>
  <c r="F55" i="2" s="1"/>
  <c r="G59" i="2"/>
  <c r="F59" i="2" s="1"/>
  <c r="G61" i="2"/>
  <c r="F61" i="2" s="1"/>
  <c r="G63" i="2"/>
  <c r="G65" i="2"/>
  <c r="F65" i="2" s="1"/>
  <c r="G67" i="2"/>
  <c r="F67" i="2" s="1"/>
  <c r="G70" i="2"/>
  <c r="G78" i="2"/>
  <c r="G77" i="2" s="1"/>
  <c r="F77" i="2" s="1"/>
  <c r="G81" i="2"/>
  <c r="F81" i="2" s="1"/>
  <c r="G84" i="2"/>
  <c r="F84" i="2" s="1"/>
  <c r="G86" i="2"/>
  <c r="F86" i="2" s="1"/>
  <c r="G88" i="2"/>
  <c r="F88" i="2" s="1"/>
  <c r="G90" i="2"/>
  <c r="F90" i="2" s="1"/>
  <c r="G93" i="2"/>
  <c r="G92" i="2" s="1"/>
  <c r="F92" i="2" s="1"/>
  <c r="G104" i="2"/>
  <c r="G101" i="2" s="1"/>
  <c r="F101" i="2" s="1"/>
  <c r="D62" i="2"/>
  <c r="D19" i="2"/>
  <c r="D64" i="2"/>
  <c r="D72" i="2"/>
  <c r="D79" i="2"/>
  <c r="D85" i="2"/>
  <c r="D84" i="2" s="1"/>
  <c r="D87" i="2"/>
  <c r="D89" i="2"/>
  <c r="D91" i="2"/>
  <c r="D82" i="2"/>
  <c r="F28" i="2" l="1"/>
  <c r="G10" i="2"/>
  <c r="G106" i="2" s="1"/>
  <c r="G69" i="2"/>
  <c r="F69" i="2" s="1"/>
  <c r="F70" i="2"/>
  <c r="F11" i="2"/>
  <c r="F35" i="2"/>
  <c r="H72" i="2"/>
  <c r="H91" i="2"/>
  <c r="F52" i="2"/>
  <c r="H82" i="2"/>
  <c r="H85" i="2"/>
  <c r="H64" i="2"/>
  <c r="F93" i="2"/>
  <c r="H89" i="2"/>
  <c r="H68" i="2"/>
  <c r="H62" i="2"/>
  <c r="F104" i="2"/>
  <c r="H79" i="2"/>
  <c r="H87" i="2"/>
  <c r="F78" i="2"/>
  <c r="F38" i="2"/>
  <c r="H19" i="2"/>
  <c r="H14" i="2"/>
  <c r="H66" i="2"/>
  <c r="G54" i="2"/>
  <c r="F63" i="2"/>
  <c r="E11" i="2"/>
  <c r="D17" i="2"/>
  <c r="H17" i="2" s="1"/>
  <c r="E24" i="2"/>
  <c r="D24" i="2" s="1"/>
  <c r="H24" i="2" s="1"/>
  <c r="E26" i="2"/>
  <c r="D26" i="2" s="1"/>
  <c r="H26" i="2" s="1"/>
  <c r="E28" i="2"/>
  <c r="D28" i="2" s="1"/>
  <c r="H28" i="2" s="1"/>
  <c r="E30" i="2"/>
  <c r="D32" i="2"/>
  <c r="H32" i="2" s="1"/>
  <c r="E35" i="2"/>
  <c r="D38" i="2"/>
  <c r="E52" i="2"/>
  <c r="D52" i="2" s="1"/>
  <c r="E55" i="2"/>
  <c r="D55" i="2" s="1"/>
  <c r="H55" i="2" s="1"/>
  <c r="E59" i="2"/>
  <c r="D59" i="2" s="1"/>
  <c r="H59" i="2" s="1"/>
  <c r="E61" i="2"/>
  <c r="E63" i="2"/>
  <c r="D63" i="2" s="1"/>
  <c r="E65" i="2"/>
  <c r="E67" i="2"/>
  <c r="H67" i="2" s="1"/>
  <c r="E70" i="2"/>
  <c r="E69" i="2" s="1"/>
  <c r="E78" i="2"/>
  <c r="D78" i="2" s="1"/>
  <c r="D81" i="2"/>
  <c r="H81" i="2" s="1"/>
  <c r="E84" i="2"/>
  <c r="H84" i="2" s="1"/>
  <c r="D86" i="2"/>
  <c r="H86" i="2" s="1"/>
  <c r="D88" i="2"/>
  <c r="H88" i="2" s="1"/>
  <c r="E90" i="2"/>
  <c r="D90" i="2" s="1"/>
  <c r="H90" i="2" s="1"/>
  <c r="E93" i="2"/>
  <c r="D93" i="2" s="1"/>
  <c r="E104" i="2"/>
  <c r="D104" i="2" s="1"/>
  <c r="D61" i="2"/>
  <c r="H61" i="2" s="1"/>
  <c r="D94" i="2"/>
  <c r="H94" i="2" s="1"/>
  <c r="D12" i="2"/>
  <c r="H12" i="2" s="1"/>
  <c r="H15" i="2"/>
  <c r="D16" i="2"/>
  <c r="H16" i="2" s="1"/>
  <c r="D18" i="2"/>
  <c r="H18" i="2" s="1"/>
  <c r="D25" i="2"/>
  <c r="H25" i="2" s="1"/>
  <c r="D27" i="2"/>
  <c r="H27" i="2" s="1"/>
  <c r="D29" i="2"/>
  <c r="H29" i="2" s="1"/>
  <c r="H31" i="2"/>
  <c r="D33" i="2"/>
  <c r="H33" i="2" s="1"/>
  <c r="D34" i="2"/>
  <c r="H34" i="2" s="1"/>
  <c r="D36" i="2"/>
  <c r="H36" i="2" s="1"/>
  <c r="H40" i="2"/>
  <c r="D53" i="2"/>
  <c r="H53" i="2" s="1"/>
  <c r="D56" i="2"/>
  <c r="H56" i="2" s="1"/>
  <c r="D57" i="2"/>
  <c r="H57" i="2" s="1"/>
  <c r="D58" i="2"/>
  <c r="H58" i="2" s="1"/>
  <c r="D60" i="2"/>
  <c r="H60" i="2" s="1"/>
  <c r="D71" i="2"/>
  <c r="H71" i="2" s="1"/>
  <c r="H95" i="2"/>
  <c r="H96" i="2"/>
  <c r="H97" i="2"/>
  <c r="H98" i="2"/>
  <c r="H99" i="2"/>
  <c r="H100" i="2"/>
  <c r="H102" i="2"/>
  <c r="H103" i="2"/>
  <c r="H105" i="2"/>
  <c r="F80" i="2" l="1"/>
  <c r="F106" i="2"/>
  <c r="E10" i="2"/>
  <c r="D10" i="2" s="1"/>
  <c r="D11" i="2"/>
  <c r="H11" i="2" s="1"/>
  <c r="F10" i="2"/>
  <c r="D70" i="2"/>
  <c r="H70" i="2" s="1"/>
  <c r="D69" i="2"/>
  <c r="H69" i="2" s="1"/>
  <c r="D13" i="2"/>
  <c r="D35" i="2"/>
  <c r="H52" i="2"/>
  <c r="D30" i="2"/>
  <c r="H30" i="2" s="1"/>
  <c r="D65" i="2"/>
  <c r="H65" i="2" s="1"/>
  <c r="F54" i="2"/>
  <c r="H78" i="2"/>
  <c r="H104" i="2"/>
  <c r="E37" i="2"/>
  <c r="D37" i="2" s="1"/>
  <c r="H37" i="2" s="1"/>
  <c r="E77" i="2"/>
  <c r="D77" i="2" s="1"/>
  <c r="H77" i="2" s="1"/>
  <c r="H38" i="2"/>
  <c r="E92" i="2"/>
  <c r="E51" i="2"/>
  <c r="D51" i="2" s="1"/>
  <c r="H51" i="2" s="1"/>
  <c r="E80" i="2"/>
  <c r="D80" i="2" s="1"/>
  <c r="H80" i="2" s="1"/>
  <c r="H93" i="2"/>
  <c r="H35" i="2"/>
  <c r="H63" i="2"/>
  <c r="E101" i="2"/>
  <c r="E54" i="2"/>
  <c r="D54" i="2" s="1"/>
  <c r="E106" i="2" l="1"/>
  <c r="D106" i="2" s="1"/>
  <c r="D101" i="2"/>
  <c r="H101" i="2" s="1"/>
  <c r="H13" i="2"/>
  <c r="H10" i="2"/>
  <c r="H54" i="2"/>
  <c r="D92" i="2"/>
  <c r="H92" i="2" s="1"/>
  <c r="H106" i="2" l="1"/>
</calcChain>
</file>

<file path=xl/sharedStrings.xml><?xml version="1.0" encoding="utf-8"?>
<sst xmlns="http://schemas.openxmlformats.org/spreadsheetml/2006/main" count="282" uniqueCount="116">
  <si>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</si>
  <si>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</si>
  <si>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</si>
  <si>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</si>
  <si>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</si>
  <si>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</si>
  <si>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</si>
  <si>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</si>
  <si>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</si>
  <si>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</si>
  <si>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</si>
  <si>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</si>
  <si>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</si>
  <si>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</si>
  <si>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</si>
  <si>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</si>
  <si>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</si>
  <si>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</si>
  <si>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</si>
  <si>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</si>
  <si>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</si>
  <si>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</si>
  <si>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</si>
  <si>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</si>
  <si>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</si>
  <si>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</si>
  <si>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</si>
  <si>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</si>
  <si>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</si>
  <si>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</si>
  <si>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</si>
  <si>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</si>
  <si>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</si>
  <si>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</si>
  <si>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</si>
  <si>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</si>
  <si>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</si>
  <si>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</si>
  <si>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</si>
  <si>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</si>
  <si>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</si>
  <si>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</si>
  <si>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</si>
  <si>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</si>
  <si>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</si>
  <si>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</si>
  <si>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</si>
  <si>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</si>
  <si>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</si>
  <si>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</si>
  <si>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</si>
  <si>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</si>
  <si>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</si>
  <si>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</si>
  <si>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</si>
  <si>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 xml:space="preserve">    Ремонт автомобильных дорог местного значения с твердым покрытием в границах городских населенных пунктах</t>
  </si>
  <si>
    <t xml:space="preserve">    Расходы на благоустройство дворовой территории по ул Курортная пгт. Нижнеивкино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</si>
  <si>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</si>
  <si>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</si>
  <si>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</si>
  <si>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</si>
  <si>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</si>
  <si>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</si>
  <si>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</si>
  <si>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</si>
  <si>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</si>
  <si>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</si>
  <si>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</si>
  <si>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</si>
  <si>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</si>
  <si>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>Ссофинансирование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</si>
  <si>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Перечень  </t>
  </si>
  <si>
    <t>Исполнено</t>
  </si>
  <si>
    <t>% Исполнения</t>
  </si>
  <si>
    <t xml:space="preserve">  Муниципальная программа "Формирование современной городской среды в 2021 год"</t>
  </si>
  <si>
    <t>110F255550</t>
  </si>
  <si>
    <t xml:space="preserve">Мероприятия направленных на подготовку систем коммунальной инфраструктуры к работе в осенне-зимний период 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</si>
  <si>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</si>
  <si>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</si>
  <si>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</si>
  <si>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           Создание и деятельность в муниципальных образованиях административной (ых) комисии (ий)</t>
  </si>
  <si>
    <t>11000S5175</t>
  </si>
  <si>
    <t xml:space="preserve">        Проведение выборов и референдумов</t>
  </si>
  <si>
    <t xml:space="preserve">          Иные бюджетные ассигнования</t>
  </si>
  <si>
    <t>0100001050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</si>
  <si>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</si>
  <si>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</si>
  <si>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080001403A</t>
  </si>
  <si>
    <t>Сумма всего (тыс.руб.)       на 2023</t>
  </si>
  <si>
    <t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t>
  </si>
  <si>
    <t xml:space="preserve">        Муниципальная программа "Управление муниципальным имуществом МО Нижнеивкинского городского поселения" на 2023-2027 годы</t>
  </si>
  <si>
    <t xml:space="preserve">        Муниципальная программа "Пожарная безопасность и защита населения и территории   Нижнеивкинского городского поселения от чрезвычайных ситуаций" на 2023-2027 гг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</si>
  <si>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t>
  </si>
  <si>
    <t xml:space="preserve">        Муниципальная программа "Организация культурно - досугового обслуживания населения Нижнеивкинского городского поселения" на 2022-2026 годах</t>
  </si>
  <si>
    <t xml:space="preserve">        Муниципальная программа "Физическая культура и спорт" 2023-2027 гг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</si>
  <si>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 Нижнеивкинского городского поселения" на 2023-2027 годы</t>
  </si>
  <si>
    <t xml:space="preserve">      Муниципальная программа "Энергосбережение и повышения энергетической эффективности на территории Нижнеивкинского городского поселения" на 2023-2027 гг</t>
  </si>
  <si>
    <t>0400000000</t>
  </si>
  <si>
    <t xml:space="preserve">        Мероприятия в области энергосбережения и повышения энергетической эффективности</t>
  </si>
  <si>
    <t>0400001040</t>
  </si>
  <si>
    <t>010001403А</t>
  </si>
  <si>
    <t xml:space="preserve">         Расходы за счет средств на выполнение расходных обязательств муниципальных образований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</si>
  <si>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</si>
  <si>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Муниципальная программа "Обеспечение жизнедеятельности населения Нижнеивкинского городского поселения"  на 2023-2027 годы</t>
  </si>
  <si>
    <t>0300000000</t>
  </si>
  <si>
    <t>0310004010</t>
  </si>
  <si>
    <t>0310015160</t>
  </si>
  <si>
    <t>03100S5160</t>
  </si>
  <si>
    <t xml:space="preserve">     Организация деятельности дружин</t>
  </si>
  <si>
    <t xml:space="preserve">      Муниципальная програма "Охрана окружающей среды, воспроизводство и использование природных ресурсов" на 2023-2027 гг</t>
  </si>
  <si>
    <t xml:space="preserve">      Обустройство площадок накопления твердых коммунальных отходов на территории Нижнеивкинского городского поселения</t>
  </si>
  <si>
    <t>08000L5190</t>
  </si>
  <si>
    <t xml:space="preserve">       Поддержка отрасли культуры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</si>
  <si>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9 месяцев 2023 г.</t>
  </si>
  <si>
    <t>11000S5210</t>
  </si>
  <si>
    <r>
      <t xml:space="preserve">Приложение № 7 к Постановлению Администрации Нижнеивкинского городского поселения </t>
    </r>
    <r>
      <rPr>
        <sz val="12"/>
        <color rgb="FFFF0000"/>
        <rFont val="Times New Roman"/>
        <family val="1"/>
        <charset val="204"/>
      </rPr>
      <t>№167  от 24.10.2023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</si>
</sst>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7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11" fontId="6" fillId="0" borderId="1" xfId="0" applyNumberFormat="1" applyFont="1" applyBorder="1" applyAlignment="1">
      <alignment wrapText="1"/>
    </xf>
    <xf numFmtId="165" fontId="1" fillId="0" borderId="1" xfId="25" applyNumberFormat="1" applyFont="1" applyBorder="1"/>
    <xf numFmtId="0" fontId="8" fillId="6" borderId="1" xfId="4" applyFont="1" applyFill="1">
      <alignment horizontal="right"/>
    </xf>
    <xf numFmtId="0" fontId="8" fillId="6" borderId="1" xfId="2" applyNumberFormat="1" applyFont="1" applyFill="1" applyProtection="1"/>
    <xf numFmtId="0" fontId="8" fillId="6" borderId="1" xfId="13" applyFont="1" applyFill="1">
      <alignment horizontal="left" wrapText="1"/>
    </xf>
    <xf numFmtId="0" fontId="9" fillId="6" borderId="0" xfId="0" applyFont="1" applyFill="1" applyProtection="1">
      <protection locked="0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0" fontId="7" fillId="0" borderId="4" xfId="28" applyNumberFormat="1" applyFont="1" applyFill="1" applyBorder="1" applyAlignment="1" applyProtection="1">
      <alignment horizontal="left" vertical="top" wrapText="1"/>
    </xf>
    <xf numFmtId="4" fontId="8" fillId="5" borderId="2" xfId="8" applyNumberFormat="1" applyFont="1" applyFill="1" applyProtection="1">
      <alignment horizontal="right" vertical="top" shrinkToFit="1"/>
    </xf>
    <xf numFmtId="0" fontId="8" fillId="0" borderId="2" xfId="28" applyNumberFormat="1" applyFont="1" applyProtection="1">
      <alignment vertical="top" wrapText="1"/>
    </xf>
    <xf numFmtId="0" fontId="8" fillId="0" borderId="5" xfId="28" applyNumberFormat="1" applyFont="1" applyBorder="1" applyAlignment="1" applyProtection="1">
      <alignment horizontal="left" vertical="top" wrapText="1"/>
    </xf>
    <xf numFmtId="0" fontId="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4" fontId="8" fillId="0" borderId="1" xfId="4" applyNumberFormat="1" applyFont="1" applyFill="1">
      <alignment horizontal="right"/>
    </xf>
    <xf numFmtId="4" fontId="8" fillId="5" borderId="13" xfId="8" applyNumberFormat="1" applyFont="1" applyFill="1" applyBorder="1" applyProtection="1">
      <alignment horizontal="right" vertical="top" shrinkToFit="1"/>
    </xf>
    <xf numFmtId="4" fontId="8" fillId="5" borderId="10" xfId="8" applyNumberFormat="1" applyFont="1" applyFill="1" applyBorder="1" applyProtection="1">
      <alignment horizontal="right" vertical="top" shrinkToFit="1"/>
    </xf>
    <xf numFmtId="4" fontId="8" fillId="0" borderId="1" xfId="2" applyNumberFormat="1" applyFont="1" applyFill="1" applyProtection="1"/>
    <xf numFmtId="4" fontId="8" fillId="0" borderId="1" xfId="13" applyNumberFormat="1" applyFont="1" applyFill="1">
      <alignment horizontal="left" wrapText="1"/>
    </xf>
    <xf numFmtId="4" fontId="9" fillId="0" borderId="0" xfId="0" applyNumberFormat="1" applyFont="1" applyFill="1" applyProtection="1">
      <protection locked="0"/>
    </xf>
    <xf numFmtId="49" fontId="11" fillId="0" borderId="1" xfId="0" applyNumberFormat="1" applyFont="1" applyBorder="1" applyAlignment="1">
      <alignment wrapText="1"/>
    </xf>
    <xf numFmtId="0" fontId="7" fillId="0" borderId="2" xfId="6" applyNumberFormat="1" applyFont="1" applyAlignment="1" applyProtection="1">
      <alignment vertical="top" wrapText="1"/>
    </xf>
    <xf numFmtId="0" fontId="8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166" fontId="7" fillId="6" borderId="11" xfId="27" applyNumberFormat="1" applyFont="1" applyFill="1" applyBorder="1" applyAlignment="1">
      <alignment horizontal="center" vertical="top" wrapText="1"/>
    </xf>
    <xf numFmtId="166" fontId="7" fillId="6" borderId="5" xfId="27" applyNumberFormat="1" applyFont="1" applyFill="1" applyBorder="1" applyAlignment="1">
      <alignment horizontal="center" vertical="top" wrapText="1"/>
    </xf>
    <xf numFmtId="0" fontId="8" fillId="6" borderId="15" xfId="28" applyNumberFormat="1" applyFont="1" applyFill="1" applyBorder="1" applyAlignment="1" applyProtection="1">
      <alignment horizontal="left" vertical="top" wrapText="1"/>
    </xf>
    <xf numFmtId="166" fontId="8" fillId="5" borderId="11" xfId="27" applyNumberFormat="1" applyFont="1" applyFill="1" applyBorder="1" applyAlignment="1">
      <alignment horizontal="right" vertical="top" wrapText="1"/>
    </xf>
    <xf numFmtId="166" fontId="7" fillId="5" borderId="11" xfId="27" applyNumberFormat="1" applyFont="1" applyFill="1" applyBorder="1" applyAlignment="1">
      <alignment horizontal="center" vertical="top" wrapText="1"/>
    </xf>
    <xf numFmtId="4" fontId="7" fillId="5" borderId="11" xfId="27" applyNumberFormat="1" applyFont="1" applyFill="1" applyBorder="1" applyAlignment="1">
      <alignment horizontal="center" vertical="top" wrapText="1"/>
    </xf>
    <xf numFmtId="4" fontId="7" fillId="5" borderId="5" xfId="11" applyNumberFormat="1" applyFont="1" applyFill="1" applyBorder="1" applyProtection="1">
      <alignment horizontal="right" vertical="top" shrinkToFit="1"/>
    </xf>
    <xf numFmtId="4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166" fontId="7" fillId="0" borderId="5" xfId="10" applyNumberFormat="1" applyFont="1" applyFill="1" applyBorder="1" applyAlignment="1" applyProtection="1">
      <alignment horizontal="left"/>
    </xf>
    <xf numFmtId="166" fontId="7" fillId="0" borderId="5" xfId="10" applyNumberFormat="1" applyFont="1" applyFill="1" applyBorder="1" applyAlignment="1">
      <alignment horizontal="left"/>
    </xf>
    <xf numFmtId="49" fontId="11" fillId="0" borderId="1" xfId="0" applyNumberFormat="1" applyFont="1" applyBorder="1" applyAlignment="1">
      <alignment horizontal="righ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4" fontId="8" fillId="0" borderId="8" xfId="27" applyNumberFormat="1" applyFont="1" applyBorder="1" applyAlignment="1">
      <alignment horizontal="center" vertical="center" wrapText="1"/>
    </xf>
    <xf numFmtId="4" fontId="8" fillId="0" borderId="14" xfId="27" applyNumberFormat="1" applyFont="1" applyBorder="1" applyAlignment="1">
      <alignment horizontal="center" vertical="center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8"/>
  <sheetViews>
    <sheetView showGridLines="0" tabSelected="1" zoomScale="70" zoomScaleNormal="70" zoomScaleSheetLayoutView="100" workbookViewId="0">
      <selection activeCell="D1" sqref="D1:H2"/>
    </sheetView>
  </sheetViews>
  <sheetFormatPr defaultColWidth="9.109375" defaultRowHeight="15.6" outlineLevelRow="2" x14ac:dyDescent="0.3"/>
  <cols>
    <col min="1" max="1" width="65.5546875" style="8" customWidth="1"/>
    <col min="2" max="2" width="10.6640625" style="5" customWidth="1"/>
    <col min="3" max="3" width="7.6640625" style="5" customWidth="1"/>
    <col min="4" max="4" width="16" style="5" customWidth="1"/>
    <col min="5" max="5" width="16.88671875" style="5" customWidth="1"/>
    <col min="6" max="6" width="13.5546875" style="28" customWidth="1"/>
    <col min="7" max="7" width="14.88671875" style="42" customWidth="1"/>
    <col min="8" max="8" width="13.5546875" style="28" customWidth="1"/>
    <col min="9" max="9" width="9.109375" style="1" customWidth="1"/>
    <col min="10" max="16384" width="9.109375" style="1"/>
  </cols>
  <sheetData>
    <row r="1" spans="1:9" ht="15.75" customHeight="1" x14ac:dyDescent="0.3">
      <c r="A1" s="23"/>
      <c r="B1" s="43"/>
      <c r="C1" s="43"/>
      <c r="D1" s="69" t="s">
        <v>115</v>
      </c>
      <c r="E1" s="69"/>
      <c r="F1" s="69"/>
      <c r="G1" s="69"/>
      <c r="H1" s="69"/>
      <c r="I1" s="24"/>
    </row>
    <row r="2" spans="1:9" ht="55.95" customHeight="1" x14ac:dyDescent="0.3">
      <c r="A2" s="23"/>
      <c r="B2" s="43"/>
      <c r="C2" s="43"/>
      <c r="D2" s="69"/>
      <c r="E2" s="69"/>
      <c r="F2" s="69"/>
      <c r="G2" s="69"/>
      <c r="H2" s="69"/>
      <c r="I2" s="24"/>
    </row>
    <row r="3" spans="1:9" ht="15" customHeight="1" x14ac:dyDescent="0.3">
      <c r="A3" s="23"/>
      <c r="B3" s="43"/>
      <c r="C3" s="43"/>
      <c r="D3" s="43"/>
      <c r="E3" s="43"/>
      <c r="F3" s="43"/>
      <c r="G3" s="43"/>
      <c r="H3" s="43"/>
      <c r="I3" s="24"/>
    </row>
    <row r="4" spans="1:9" ht="17.399999999999999" x14ac:dyDescent="0.3">
      <c r="A4" s="70" t="s">
        <v>71</v>
      </c>
      <c r="B4" s="70"/>
      <c r="C4" s="70"/>
      <c r="D4" s="70"/>
      <c r="E4" s="70"/>
      <c r="F4" s="70"/>
      <c r="G4" s="70"/>
      <c r="H4" s="70"/>
      <c r="I4" s="21"/>
    </row>
    <row r="5" spans="1:9" ht="15.75" customHeight="1" x14ac:dyDescent="0.3">
      <c r="A5" s="71" t="s">
        <v>113</v>
      </c>
      <c r="B5" s="71"/>
      <c r="C5" s="71"/>
      <c r="D5" s="71"/>
      <c r="E5" s="71"/>
      <c r="F5" s="71"/>
      <c r="G5" s="71"/>
      <c r="H5" s="71"/>
      <c r="I5" s="22"/>
    </row>
    <row r="6" spans="1:9" ht="27" customHeight="1" x14ac:dyDescent="0.3">
      <c r="A6" s="71"/>
      <c r="B6" s="71"/>
      <c r="C6" s="71"/>
      <c r="D6" s="71"/>
      <c r="E6" s="71"/>
      <c r="F6" s="71"/>
      <c r="G6" s="71"/>
      <c r="H6" s="71"/>
      <c r="I6" s="22"/>
    </row>
    <row r="7" spans="1:9" ht="12" customHeight="1" x14ac:dyDescent="0.3">
      <c r="A7" s="76"/>
      <c r="B7" s="77"/>
      <c r="C7" s="77"/>
      <c r="D7" s="77"/>
      <c r="E7" s="77"/>
      <c r="F7" s="25"/>
      <c r="G7" s="37"/>
      <c r="H7" s="25"/>
      <c r="I7" s="2"/>
    </row>
    <row r="8" spans="1:9" ht="42.75" customHeight="1" x14ac:dyDescent="0.3">
      <c r="A8" s="57" t="s">
        <v>69</v>
      </c>
      <c r="B8" s="59" t="s">
        <v>0</v>
      </c>
      <c r="C8" s="61" t="s">
        <v>1</v>
      </c>
      <c r="D8" s="65" t="s">
        <v>88</v>
      </c>
      <c r="E8" s="63" t="s">
        <v>88</v>
      </c>
      <c r="F8" s="74" t="s">
        <v>72</v>
      </c>
      <c r="G8" s="72"/>
      <c r="H8" s="74" t="s">
        <v>73</v>
      </c>
      <c r="I8" s="2"/>
    </row>
    <row r="9" spans="1:9" ht="15.75" customHeight="1" x14ac:dyDescent="0.3">
      <c r="A9" s="58"/>
      <c r="B9" s="60"/>
      <c r="C9" s="62"/>
      <c r="D9" s="66"/>
      <c r="E9" s="64"/>
      <c r="F9" s="75"/>
      <c r="G9" s="73"/>
      <c r="H9" s="75"/>
      <c r="I9" s="2"/>
    </row>
    <row r="10" spans="1:9" ht="93.6" x14ac:dyDescent="0.3">
      <c r="A10" s="44" t="s">
        <v>89</v>
      </c>
      <c r="B10" s="12" t="s">
        <v>3</v>
      </c>
      <c r="C10" s="12" t="s">
        <v>2</v>
      </c>
      <c r="D10" s="13">
        <f>E10/1000</f>
        <v>5600.7112799999995</v>
      </c>
      <c r="E10" s="52">
        <f>E11+E13+E17+E22+E24+E26+E28+E30+E32</f>
        <v>5600711.2799999993</v>
      </c>
      <c r="F10" s="48">
        <f>G10/1000</f>
        <v>3850.4912799999997</v>
      </c>
      <c r="G10" s="53">
        <f>G11+G13+G17+G24+G26+G28+G30+G32+G35+G20+G22</f>
        <v>3850491.28</v>
      </c>
      <c r="H10" s="49">
        <f>F10/D10*100</f>
        <v>68.750040619840703</v>
      </c>
      <c r="I10" s="2"/>
    </row>
    <row r="11" spans="1:9" outlineLevel="1" x14ac:dyDescent="0.3">
      <c r="A11" s="9" t="s">
        <v>4</v>
      </c>
      <c r="B11" s="10" t="s">
        <v>5</v>
      </c>
      <c r="C11" s="10" t="s">
        <v>2</v>
      </c>
      <c r="D11" s="11">
        <f>E11/1000</f>
        <v>827.4</v>
      </c>
      <c r="E11" s="51">
        <f>E12</f>
        <v>827400</v>
      </c>
      <c r="F11" s="29">
        <f t="shared" ref="F11:F94" si="0">G11/1000</f>
        <v>564.14374999999995</v>
      </c>
      <c r="G11" s="38">
        <f t="shared" ref="G11" si="1">G12</f>
        <v>564143.75</v>
      </c>
      <c r="H11" s="30">
        <f t="shared" ref="H11:H94" si="2">F11/D11*100</f>
        <v>68.182710901619529</v>
      </c>
      <c r="I11" s="2"/>
    </row>
    <row r="12" spans="1:9" ht="62.4" outlineLevel="2" x14ac:dyDescent="0.3">
      <c r="A12" s="6" t="s">
        <v>6</v>
      </c>
      <c r="B12" s="4" t="s">
        <v>5</v>
      </c>
      <c r="C12" s="4" t="s">
        <v>7</v>
      </c>
      <c r="D12" s="11">
        <f t="shared" ref="D12:D71" si="3">E12/1000</f>
        <v>827.4</v>
      </c>
      <c r="E12" s="51">
        <v>827400</v>
      </c>
      <c r="F12" s="29">
        <f t="shared" si="0"/>
        <v>564.14374999999995</v>
      </c>
      <c r="G12" s="32">
        <v>564143.75</v>
      </c>
      <c r="H12" s="30">
        <f t="shared" si="2"/>
        <v>68.182710901619529</v>
      </c>
      <c r="I12" s="2"/>
    </row>
    <row r="13" spans="1:9" outlineLevel="1" x14ac:dyDescent="0.3">
      <c r="A13" s="6" t="s">
        <v>8</v>
      </c>
      <c r="B13" s="4" t="s">
        <v>9</v>
      </c>
      <c r="C13" s="4" t="s">
        <v>2</v>
      </c>
      <c r="D13" s="11">
        <f>E13/1000</f>
        <v>2706.8352799999998</v>
      </c>
      <c r="E13" s="51">
        <f>E14+E15+E16</f>
        <v>2706835.28</v>
      </c>
      <c r="F13" s="29">
        <f t="shared" si="0"/>
        <v>2009.588</v>
      </c>
      <c r="G13" s="32">
        <f t="shared" ref="G13" si="4">G14+G15+G16</f>
        <v>2009588</v>
      </c>
      <c r="H13" s="30">
        <f t="shared" si="2"/>
        <v>74.241237169038229</v>
      </c>
      <c r="I13" s="2"/>
    </row>
    <row r="14" spans="1:9" ht="62.4" outlineLevel="2" x14ac:dyDescent="0.3">
      <c r="A14" s="6" t="s">
        <v>6</v>
      </c>
      <c r="B14" s="4" t="s">
        <v>9</v>
      </c>
      <c r="C14" s="4" t="s">
        <v>7</v>
      </c>
      <c r="D14" s="11">
        <f>E14/1000</f>
        <v>1947.96</v>
      </c>
      <c r="E14" s="51">
        <v>1947960</v>
      </c>
      <c r="F14" s="29">
        <f t="shared" si="0"/>
        <v>1527.1023899999998</v>
      </c>
      <c r="G14" s="32">
        <v>1527102.39</v>
      </c>
      <c r="H14" s="30">
        <f t="shared" si="2"/>
        <v>78.394956261935562</v>
      </c>
      <c r="I14" s="2"/>
    </row>
    <row r="15" spans="1:9" ht="31.2" outlineLevel="2" x14ac:dyDescent="0.3">
      <c r="A15" s="6" t="s">
        <v>10</v>
      </c>
      <c r="B15" s="4" t="s">
        <v>9</v>
      </c>
      <c r="C15" s="4" t="s">
        <v>11</v>
      </c>
      <c r="D15" s="11">
        <f t="shared" si="3"/>
        <v>676.94742000000008</v>
      </c>
      <c r="E15" s="51">
        <v>676947.42</v>
      </c>
      <c r="F15" s="29">
        <f t="shared" si="0"/>
        <v>418.85275000000001</v>
      </c>
      <c r="G15" s="32">
        <v>418852.75</v>
      </c>
      <c r="H15" s="30">
        <f t="shared" si="2"/>
        <v>61.873749367417631</v>
      </c>
      <c r="I15" s="2"/>
    </row>
    <row r="16" spans="1:9" outlineLevel="2" x14ac:dyDescent="0.3">
      <c r="A16" s="6" t="s">
        <v>12</v>
      </c>
      <c r="B16" s="4" t="s">
        <v>9</v>
      </c>
      <c r="C16" s="4" t="s">
        <v>13</v>
      </c>
      <c r="D16" s="11">
        <f t="shared" si="3"/>
        <v>81.927859999999995</v>
      </c>
      <c r="E16" s="51">
        <v>81927.86</v>
      </c>
      <c r="F16" s="29">
        <f t="shared" si="0"/>
        <v>63.632860000000001</v>
      </c>
      <c r="G16" s="32">
        <v>63632.86</v>
      </c>
      <c r="H16" s="30">
        <f t="shared" si="2"/>
        <v>77.669378890160203</v>
      </c>
      <c r="I16" s="2"/>
    </row>
    <row r="17" spans="1:9" ht="31.2" outlineLevel="1" x14ac:dyDescent="0.3">
      <c r="A17" s="6" t="s">
        <v>14</v>
      </c>
      <c r="B17" s="4" t="s">
        <v>15</v>
      </c>
      <c r="C17" s="4" t="s">
        <v>2</v>
      </c>
      <c r="D17" s="11">
        <f>E17/1000</f>
        <v>1389.5</v>
      </c>
      <c r="E17" s="51">
        <f>E18+E19</f>
        <v>1389500</v>
      </c>
      <c r="F17" s="29">
        <f t="shared" si="0"/>
        <v>730.35400000000004</v>
      </c>
      <c r="G17" s="32">
        <f t="shared" ref="G17" si="5">G18+G19</f>
        <v>730354</v>
      </c>
      <c r="H17" s="30">
        <f t="shared" si="2"/>
        <v>52.562360561353003</v>
      </c>
      <c r="I17" s="2"/>
    </row>
    <row r="18" spans="1:9" ht="62.4" outlineLevel="2" x14ac:dyDescent="0.3">
      <c r="A18" s="6" t="s">
        <v>6</v>
      </c>
      <c r="B18" s="4" t="s">
        <v>15</v>
      </c>
      <c r="C18" s="4" t="s">
        <v>7</v>
      </c>
      <c r="D18" s="11">
        <f t="shared" si="3"/>
        <v>1322</v>
      </c>
      <c r="E18" s="51">
        <v>1322000</v>
      </c>
      <c r="F18" s="29">
        <f t="shared" si="0"/>
        <v>688.83242000000007</v>
      </c>
      <c r="G18" s="32">
        <v>688832.42</v>
      </c>
      <c r="H18" s="30">
        <f t="shared" si="2"/>
        <v>52.105326777609683</v>
      </c>
      <c r="I18" s="2"/>
    </row>
    <row r="19" spans="1:9" ht="31.2" outlineLevel="2" x14ac:dyDescent="0.3">
      <c r="A19" s="6" t="s">
        <v>10</v>
      </c>
      <c r="B19" s="4" t="s">
        <v>15</v>
      </c>
      <c r="C19" s="4" t="s">
        <v>11</v>
      </c>
      <c r="D19" s="11">
        <f>E19/1000</f>
        <v>67.5</v>
      </c>
      <c r="E19" s="51">
        <v>67500</v>
      </c>
      <c r="F19" s="29">
        <f t="shared" si="0"/>
        <v>41.52158</v>
      </c>
      <c r="G19" s="32">
        <v>41521.58</v>
      </c>
      <c r="H19" s="30">
        <f t="shared" si="2"/>
        <v>61.513451851851855</v>
      </c>
      <c r="I19" s="2"/>
    </row>
    <row r="20" spans="1:9" hidden="1" outlineLevel="2" x14ac:dyDescent="0.3">
      <c r="A20" s="33" t="s">
        <v>82</v>
      </c>
      <c r="B20" s="20" t="s">
        <v>84</v>
      </c>
      <c r="C20" s="4" t="s">
        <v>2</v>
      </c>
      <c r="D20" s="11">
        <f t="shared" ref="D20:D23" si="6">E20/1000</f>
        <v>0</v>
      </c>
      <c r="E20" s="51">
        <f>E21</f>
        <v>0</v>
      </c>
      <c r="F20" s="29">
        <f t="shared" si="0"/>
        <v>0</v>
      </c>
      <c r="G20" s="32">
        <f>G21</f>
        <v>0</v>
      </c>
      <c r="H20" s="30" t="e">
        <f t="shared" si="2"/>
        <v>#DIV/0!</v>
      </c>
      <c r="I20" s="2"/>
    </row>
    <row r="21" spans="1:9" hidden="1" outlineLevel="2" x14ac:dyDescent="0.3">
      <c r="A21" s="33" t="s">
        <v>83</v>
      </c>
      <c r="B21" s="20" t="s">
        <v>84</v>
      </c>
      <c r="C21" s="4" t="s">
        <v>13</v>
      </c>
      <c r="D21" s="11">
        <f t="shared" si="6"/>
        <v>0</v>
      </c>
      <c r="E21" s="51">
        <v>0</v>
      </c>
      <c r="F21" s="29">
        <f t="shared" si="0"/>
        <v>0</v>
      </c>
      <c r="G21" s="32">
        <v>0</v>
      </c>
      <c r="H21" s="30" t="e">
        <f t="shared" si="2"/>
        <v>#DIV/0!</v>
      </c>
      <c r="I21" s="2"/>
    </row>
    <row r="22" spans="1:9" ht="31.2" outlineLevel="2" x14ac:dyDescent="0.3">
      <c r="A22" s="33" t="s">
        <v>101</v>
      </c>
      <c r="B22" s="20" t="s">
        <v>100</v>
      </c>
      <c r="C22" s="20" t="s">
        <v>2</v>
      </c>
      <c r="D22" s="11">
        <f t="shared" si="6"/>
        <v>287.3</v>
      </c>
      <c r="E22" s="51">
        <f>E23</f>
        <v>287300</v>
      </c>
      <c r="F22" s="29">
        <f t="shared" si="0"/>
        <v>287.3</v>
      </c>
      <c r="G22" s="32">
        <f>G23</f>
        <v>287300</v>
      </c>
      <c r="H22" s="30">
        <f t="shared" si="2"/>
        <v>100</v>
      </c>
      <c r="I22" s="2"/>
    </row>
    <row r="23" spans="1:9" ht="62.4" outlineLevel="2" x14ac:dyDescent="0.3">
      <c r="A23" s="33" t="s">
        <v>102</v>
      </c>
      <c r="B23" s="20" t="s">
        <v>100</v>
      </c>
      <c r="C23" s="20" t="s">
        <v>7</v>
      </c>
      <c r="D23" s="11">
        <f t="shared" si="6"/>
        <v>287.3</v>
      </c>
      <c r="E23" s="51">
        <v>287300</v>
      </c>
      <c r="F23" s="29">
        <f t="shared" si="0"/>
        <v>287.3</v>
      </c>
      <c r="G23" s="32">
        <v>287300</v>
      </c>
      <c r="H23" s="30">
        <f t="shared" si="2"/>
        <v>100</v>
      </c>
      <c r="I23" s="2"/>
    </row>
    <row r="24" spans="1:9" outlineLevel="1" x14ac:dyDescent="0.3">
      <c r="A24" s="6" t="s">
        <v>16</v>
      </c>
      <c r="B24" s="4" t="s">
        <v>17</v>
      </c>
      <c r="C24" s="4" t="s">
        <v>2</v>
      </c>
      <c r="D24" s="11">
        <f>E24/1000</f>
        <v>10.476000000000001</v>
      </c>
      <c r="E24" s="51">
        <f>E25</f>
        <v>10476</v>
      </c>
      <c r="F24" s="29">
        <f t="shared" si="0"/>
        <v>10.476000000000001</v>
      </c>
      <c r="G24" s="32">
        <f t="shared" ref="G24" si="7">G25</f>
        <v>10476</v>
      </c>
      <c r="H24" s="30">
        <f t="shared" si="2"/>
        <v>100</v>
      </c>
      <c r="I24" s="2"/>
    </row>
    <row r="25" spans="1:9" outlineLevel="2" x14ac:dyDescent="0.3">
      <c r="A25" s="6" t="s">
        <v>12</v>
      </c>
      <c r="B25" s="4" t="s">
        <v>17</v>
      </c>
      <c r="C25" s="4" t="s">
        <v>13</v>
      </c>
      <c r="D25" s="11">
        <f t="shared" si="3"/>
        <v>10.476000000000001</v>
      </c>
      <c r="E25" s="51">
        <v>10476</v>
      </c>
      <c r="F25" s="29">
        <f t="shared" si="0"/>
        <v>10.476000000000001</v>
      </c>
      <c r="G25" s="32">
        <v>10476</v>
      </c>
      <c r="H25" s="30">
        <f t="shared" si="2"/>
        <v>100</v>
      </c>
      <c r="I25" s="2"/>
    </row>
    <row r="26" spans="1:9" outlineLevel="1" x14ac:dyDescent="0.3">
      <c r="A26" s="6" t="s">
        <v>18</v>
      </c>
      <c r="B26" s="4" t="s">
        <v>19</v>
      </c>
      <c r="C26" s="4" t="s">
        <v>2</v>
      </c>
      <c r="D26" s="11">
        <f>E26/1000</f>
        <v>10</v>
      </c>
      <c r="E26" s="51">
        <f>E27</f>
        <v>10000</v>
      </c>
      <c r="F26" s="29">
        <f t="shared" si="0"/>
        <v>0</v>
      </c>
      <c r="G26" s="32">
        <f t="shared" ref="G26" si="8">G27</f>
        <v>0</v>
      </c>
      <c r="H26" s="30">
        <f t="shared" si="2"/>
        <v>0</v>
      </c>
      <c r="I26" s="2"/>
    </row>
    <row r="27" spans="1:9" outlineLevel="2" x14ac:dyDescent="0.3">
      <c r="A27" s="6" t="s">
        <v>12</v>
      </c>
      <c r="B27" s="4" t="s">
        <v>19</v>
      </c>
      <c r="C27" s="4" t="s">
        <v>13</v>
      </c>
      <c r="D27" s="11">
        <f t="shared" si="3"/>
        <v>10</v>
      </c>
      <c r="E27" s="51">
        <v>10000</v>
      </c>
      <c r="F27" s="29">
        <f t="shared" si="0"/>
        <v>0</v>
      </c>
      <c r="G27" s="32"/>
      <c r="H27" s="30">
        <f t="shared" si="2"/>
        <v>0</v>
      </c>
      <c r="I27" s="2"/>
    </row>
    <row r="28" spans="1:9" outlineLevel="1" x14ac:dyDescent="0.3">
      <c r="A28" s="6" t="s">
        <v>20</v>
      </c>
      <c r="B28" s="4" t="s">
        <v>21</v>
      </c>
      <c r="C28" s="4" t="s">
        <v>2</v>
      </c>
      <c r="D28" s="11">
        <f>E28/1000</f>
        <v>44.1</v>
      </c>
      <c r="E28" s="51">
        <f>E29</f>
        <v>44100</v>
      </c>
      <c r="F28" s="29">
        <f t="shared" si="0"/>
        <v>29.4</v>
      </c>
      <c r="G28" s="32">
        <f t="shared" ref="G28" si="9">G29</f>
        <v>29400</v>
      </c>
      <c r="H28" s="30">
        <f t="shared" si="2"/>
        <v>66.666666666666657</v>
      </c>
      <c r="I28" s="2"/>
    </row>
    <row r="29" spans="1:9" outlineLevel="2" x14ac:dyDescent="0.3">
      <c r="A29" s="6" t="s">
        <v>22</v>
      </c>
      <c r="B29" s="4" t="s">
        <v>21</v>
      </c>
      <c r="C29" s="4" t="s">
        <v>23</v>
      </c>
      <c r="D29" s="11">
        <f t="shared" si="3"/>
        <v>44.1</v>
      </c>
      <c r="E29" s="51">
        <v>44100</v>
      </c>
      <c r="F29" s="29">
        <f t="shared" si="0"/>
        <v>29.4</v>
      </c>
      <c r="G29" s="32">
        <v>29400</v>
      </c>
      <c r="H29" s="30">
        <f t="shared" si="2"/>
        <v>66.666666666666657</v>
      </c>
      <c r="I29" s="2"/>
    </row>
    <row r="30" spans="1:9" ht="31.2" outlineLevel="1" x14ac:dyDescent="0.3">
      <c r="A30" s="31" t="s">
        <v>80</v>
      </c>
      <c r="B30" s="15">
        <v>100016050</v>
      </c>
      <c r="C30" s="15" t="s">
        <v>2</v>
      </c>
      <c r="D30" s="13">
        <f t="shared" si="3"/>
        <v>0.5</v>
      </c>
      <c r="E30" s="47">
        <f>E31</f>
        <v>500</v>
      </c>
      <c r="F30" s="48">
        <f t="shared" si="0"/>
        <v>0</v>
      </c>
      <c r="G30" s="47">
        <f t="shared" ref="G30" si="10">G31</f>
        <v>0</v>
      </c>
      <c r="H30" s="49">
        <f t="shared" si="2"/>
        <v>0</v>
      </c>
      <c r="I30" s="2"/>
    </row>
    <row r="31" spans="1:9" ht="31.2" outlineLevel="2" x14ac:dyDescent="0.3">
      <c r="A31" s="6" t="s">
        <v>10</v>
      </c>
      <c r="B31" s="4">
        <v>100016050</v>
      </c>
      <c r="C31" s="4" t="s">
        <v>11</v>
      </c>
      <c r="D31" s="11">
        <f t="shared" si="3"/>
        <v>0.5</v>
      </c>
      <c r="E31" s="32">
        <v>500</v>
      </c>
      <c r="F31" s="29">
        <f t="shared" si="0"/>
        <v>0</v>
      </c>
      <c r="G31" s="32">
        <v>0</v>
      </c>
      <c r="H31" s="30">
        <f t="shared" si="2"/>
        <v>0</v>
      </c>
      <c r="I31" s="2"/>
    </row>
    <row r="32" spans="1:9" ht="31.2" outlineLevel="1" x14ac:dyDescent="0.3">
      <c r="A32" s="14" t="s">
        <v>24</v>
      </c>
      <c r="B32" s="15" t="s">
        <v>25</v>
      </c>
      <c r="C32" s="15" t="s">
        <v>2</v>
      </c>
      <c r="D32" s="13">
        <f>E32/1000</f>
        <v>324.60000000000002</v>
      </c>
      <c r="E32" s="47">
        <f>E33+E34</f>
        <v>324600</v>
      </c>
      <c r="F32" s="48">
        <f t="shared" si="0"/>
        <v>219.22953000000001</v>
      </c>
      <c r="G32" s="47">
        <f>G33+G34</f>
        <v>219229.53</v>
      </c>
      <c r="H32" s="49">
        <f t="shared" si="2"/>
        <v>67.538364140480596</v>
      </c>
      <c r="I32" s="2"/>
    </row>
    <row r="33" spans="1:9" ht="62.4" outlineLevel="2" x14ac:dyDescent="0.3">
      <c r="A33" s="6" t="s">
        <v>6</v>
      </c>
      <c r="B33" s="4" t="s">
        <v>25</v>
      </c>
      <c r="C33" s="4" t="s">
        <v>7</v>
      </c>
      <c r="D33" s="11">
        <f t="shared" si="3"/>
        <v>314.60000000000002</v>
      </c>
      <c r="E33" s="32">
        <v>314600</v>
      </c>
      <c r="F33" s="29">
        <f t="shared" si="0"/>
        <v>219.22953000000001</v>
      </c>
      <c r="G33" s="32">
        <v>219229.53</v>
      </c>
      <c r="H33" s="30">
        <f t="shared" si="2"/>
        <v>69.685165289256204</v>
      </c>
      <c r="I33" s="2"/>
    </row>
    <row r="34" spans="1:9" ht="31.2" outlineLevel="2" x14ac:dyDescent="0.3">
      <c r="A34" s="6" t="s">
        <v>10</v>
      </c>
      <c r="B34" s="4" t="s">
        <v>25</v>
      </c>
      <c r="C34" s="4" t="s">
        <v>11</v>
      </c>
      <c r="D34" s="11">
        <f t="shared" si="3"/>
        <v>10</v>
      </c>
      <c r="E34" s="32">
        <v>10000</v>
      </c>
      <c r="F34" s="29">
        <f t="shared" si="0"/>
        <v>0</v>
      </c>
      <c r="G34" s="32">
        <v>0</v>
      </c>
      <c r="H34" s="30">
        <f t="shared" si="2"/>
        <v>0</v>
      </c>
      <c r="I34" s="2"/>
    </row>
    <row r="35" spans="1:9" hidden="1" outlineLevel="1" x14ac:dyDescent="0.3">
      <c r="A35" s="6" t="s">
        <v>26</v>
      </c>
      <c r="B35" s="4" t="s">
        <v>27</v>
      </c>
      <c r="C35" s="4" t="s">
        <v>2</v>
      </c>
      <c r="D35" s="11">
        <f t="shared" si="3"/>
        <v>0</v>
      </c>
      <c r="E35" s="32">
        <f>E36</f>
        <v>0</v>
      </c>
      <c r="F35" s="29">
        <f t="shared" si="0"/>
        <v>0</v>
      </c>
      <c r="G35" s="32">
        <f t="shared" ref="G35" si="11">G36</f>
        <v>0</v>
      </c>
      <c r="H35" s="30" t="e">
        <f t="shared" si="2"/>
        <v>#DIV/0!</v>
      </c>
      <c r="I35" s="2"/>
    </row>
    <row r="36" spans="1:9" hidden="1" outlineLevel="2" x14ac:dyDescent="0.3">
      <c r="A36" s="6" t="s">
        <v>12</v>
      </c>
      <c r="B36" s="4" t="s">
        <v>27</v>
      </c>
      <c r="C36" s="4" t="s">
        <v>13</v>
      </c>
      <c r="D36" s="11">
        <f t="shared" si="3"/>
        <v>0</v>
      </c>
      <c r="E36" s="32">
        <v>0</v>
      </c>
      <c r="F36" s="29">
        <f t="shared" si="0"/>
        <v>0</v>
      </c>
      <c r="G36" s="32">
        <v>0</v>
      </c>
      <c r="H36" s="30" t="e">
        <f t="shared" si="2"/>
        <v>#DIV/0!</v>
      </c>
      <c r="I36" s="2"/>
    </row>
    <row r="37" spans="1:9" ht="46.8" collapsed="1" x14ac:dyDescent="0.3">
      <c r="A37" s="44" t="s">
        <v>90</v>
      </c>
      <c r="B37" s="46" t="s">
        <v>28</v>
      </c>
      <c r="C37" s="15" t="s">
        <v>2</v>
      </c>
      <c r="D37" s="13">
        <f>E37/1000</f>
        <v>58.75</v>
      </c>
      <c r="E37" s="47">
        <f>E38</f>
        <v>58750</v>
      </c>
      <c r="F37" s="48">
        <f t="shared" si="0"/>
        <v>43.643749999999997</v>
      </c>
      <c r="G37" s="47">
        <f t="shared" ref="G37" si="12">G38</f>
        <v>43643.75</v>
      </c>
      <c r="H37" s="49">
        <f t="shared" si="2"/>
        <v>74.28723404255318</v>
      </c>
      <c r="I37" s="2"/>
    </row>
    <row r="38" spans="1:9" ht="31.2" outlineLevel="1" x14ac:dyDescent="0.3">
      <c r="A38" s="6" t="s">
        <v>29</v>
      </c>
      <c r="B38" s="4" t="s">
        <v>30</v>
      </c>
      <c r="C38" s="4" t="s">
        <v>2</v>
      </c>
      <c r="D38" s="11">
        <f>E38/1000</f>
        <v>58.75</v>
      </c>
      <c r="E38" s="32">
        <f>E40+E39</f>
        <v>58750</v>
      </c>
      <c r="F38" s="29">
        <f t="shared" si="0"/>
        <v>43.643749999999997</v>
      </c>
      <c r="G38" s="32">
        <f>G40+G39</f>
        <v>43643.75</v>
      </c>
      <c r="H38" s="30">
        <f t="shared" si="2"/>
        <v>74.28723404255318</v>
      </c>
      <c r="I38" s="2"/>
    </row>
    <row r="39" spans="1:9" ht="31.2" outlineLevel="1" x14ac:dyDescent="0.3">
      <c r="A39" s="6" t="s">
        <v>10</v>
      </c>
      <c r="B39" s="4" t="s">
        <v>30</v>
      </c>
      <c r="C39" s="4">
        <v>200</v>
      </c>
      <c r="D39" s="11">
        <f>E39/1000</f>
        <v>53.5</v>
      </c>
      <c r="E39" s="32">
        <v>53500</v>
      </c>
      <c r="F39" s="29">
        <f t="shared" si="0"/>
        <v>41.143749999999997</v>
      </c>
      <c r="G39" s="32">
        <v>41143.75</v>
      </c>
      <c r="H39" s="30">
        <f t="shared" si="2"/>
        <v>76.904205607476626</v>
      </c>
      <c r="I39" s="2"/>
    </row>
    <row r="40" spans="1:9" outlineLevel="2" x14ac:dyDescent="0.3">
      <c r="A40" s="6" t="s">
        <v>12</v>
      </c>
      <c r="B40" s="4" t="s">
        <v>30</v>
      </c>
      <c r="C40" s="4" t="s">
        <v>13</v>
      </c>
      <c r="D40" s="11">
        <f t="shared" si="3"/>
        <v>5.25</v>
      </c>
      <c r="E40" s="32">
        <v>5250</v>
      </c>
      <c r="F40" s="29">
        <f t="shared" si="0"/>
        <v>2.5</v>
      </c>
      <c r="G40" s="32">
        <v>2500</v>
      </c>
      <c r="H40" s="30">
        <f t="shared" si="2"/>
        <v>47.619047619047613</v>
      </c>
      <c r="I40" s="2"/>
    </row>
    <row r="41" spans="1:9" ht="46.8" outlineLevel="2" x14ac:dyDescent="0.3">
      <c r="A41" s="44" t="s">
        <v>103</v>
      </c>
      <c r="B41" s="46" t="s">
        <v>104</v>
      </c>
      <c r="C41" s="46" t="s">
        <v>2</v>
      </c>
      <c r="D41" s="11">
        <f t="shared" si="3"/>
        <v>18.399999999999999</v>
      </c>
      <c r="E41" s="47">
        <f>E42+E44+E46</f>
        <v>18400</v>
      </c>
      <c r="F41" s="29">
        <f t="shared" si="0"/>
        <v>2</v>
      </c>
      <c r="G41" s="47">
        <f>G42+G44+G46</f>
        <v>2000</v>
      </c>
      <c r="H41" s="30">
        <f t="shared" si="2"/>
        <v>10.869565217391305</v>
      </c>
      <c r="I41" s="2"/>
    </row>
    <row r="42" spans="1:9" outlineLevel="2" x14ac:dyDescent="0.3">
      <c r="A42" s="6" t="s">
        <v>108</v>
      </c>
      <c r="B42" s="20" t="s">
        <v>105</v>
      </c>
      <c r="C42" s="20" t="s">
        <v>2</v>
      </c>
      <c r="D42" s="11">
        <f t="shared" si="3"/>
        <v>2</v>
      </c>
      <c r="E42" s="32">
        <f>E43</f>
        <v>2000</v>
      </c>
      <c r="F42" s="29">
        <f t="shared" si="0"/>
        <v>2</v>
      </c>
      <c r="G42" s="32">
        <f>G43</f>
        <v>2000</v>
      </c>
      <c r="H42" s="30">
        <f t="shared" si="2"/>
        <v>100</v>
      </c>
      <c r="I42" s="2"/>
    </row>
    <row r="43" spans="1:9" ht="31.2" outlineLevel="2" x14ac:dyDescent="0.3">
      <c r="A43" s="6" t="s">
        <v>10</v>
      </c>
      <c r="B43" s="20" t="s">
        <v>105</v>
      </c>
      <c r="C43" s="20" t="s">
        <v>11</v>
      </c>
      <c r="D43" s="11">
        <f t="shared" si="3"/>
        <v>2</v>
      </c>
      <c r="E43" s="32">
        <v>2000</v>
      </c>
      <c r="F43" s="29">
        <f t="shared" si="0"/>
        <v>2</v>
      </c>
      <c r="G43" s="32">
        <v>2000</v>
      </c>
      <c r="H43" s="30">
        <f t="shared" si="2"/>
        <v>100</v>
      </c>
      <c r="I43" s="2"/>
    </row>
    <row r="44" spans="1:9" outlineLevel="2" x14ac:dyDescent="0.3">
      <c r="A44" s="6" t="s">
        <v>108</v>
      </c>
      <c r="B44" s="20" t="s">
        <v>106</v>
      </c>
      <c r="C44" s="20" t="s">
        <v>2</v>
      </c>
      <c r="D44" s="11">
        <f t="shared" si="3"/>
        <v>16.236000000000001</v>
      </c>
      <c r="E44" s="32">
        <f>E45</f>
        <v>16236</v>
      </c>
      <c r="F44" s="29">
        <f t="shared" si="0"/>
        <v>0</v>
      </c>
      <c r="G44" s="32">
        <f>G45</f>
        <v>0</v>
      </c>
      <c r="H44" s="30">
        <f t="shared" si="2"/>
        <v>0</v>
      </c>
      <c r="I44" s="2"/>
    </row>
    <row r="45" spans="1:9" ht="31.2" outlineLevel="2" x14ac:dyDescent="0.3">
      <c r="A45" s="6" t="s">
        <v>10</v>
      </c>
      <c r="B45" s="20" t="s">
        <v>106</v>
      </c>
      <c r="C45" s="20" t="s">
        <v>7</v>
      </c>
      <c r="D45" s="11">
        <f t="shared" si="3"/>
        <v>16.236000000000001</v>
      </c>
      <c r="E45" s="32">
        <v>16236</v>
      </c>
      <c r="F45" s="29">
        <f t="shared" si="0"/>
        <v>0</v>
      </c>
      <c r="G45" s="32">
        <v>0</v>
      </c>
      <c r="H45" s="30">
        <f t="shared" si="2"/>
        <v>0</v>
      </c>
      <c r="I45" s="2"/>
    </row>
    <row r="46" spans="1:9" outlineLevel="2" x14ac:dyDescent="0.3">
      <c r="A46" s="6" t="s">
        <v>108</v>
      </c>
      <c r="B46" s="20" t="s">
        <v>107</v>
      </c>
      <c r="C46" s="20" t="s">
        <v>2</v>
      </c>
      <c r="D46" s="11">
        <f t="shared" si="3"/>
        <v>0.16400000000000001</v>
      </c>
      <c r="E46" s="32">
        <f>E47</f>
        <v>164</v>
      </c>
      <c r="F46" s="29">
        <f t="shared" si="0"/>
        <v>0</v>
      </c>
      <c r="G46" s="32">
        <f>G47</f>
        <v>0</v>
      </c>
      <c r="H46" s="30">
        <f t="shared" si="2"/>
        <v>0</v>
      </c>
      <c r="I46" s="2"/>
    </row>
    <row r="47" spans="1:9" ht="31.2" outlineLevel="2" x14ac:dyDescent="0.3">
      <c r="A47" s="6" t="s">
        <v>10</v>
      </c>
      <c r="B47" s="20" t="s">
        <v>107</v>
      </c>
      <c r="C47" s="20" t="s">
        <v>7</v>
      </c>
      <c r="D47" s="11">
        <f t="shared" si="3"/>
        <v>0.16400000000000001</v>
      </c>
      <c r="E47" s="32">
        <v>164</v>
      </c>
      <c r="F47" s="29">
        <f t="shared" si="0"/>
        <v>0</v>
      </c>
      <c r="G47" s="32">
        <v>0</v>
      </c>
      <c r="H47" s="30">
        <f t="shared" si="2"/>
        <v>0</v>
      </c>
      <c r="I47" s="2"/>
    </row>
    <row r="48" spans="1:9" ht="46.8" outlineLevel="2" x14ac:dyDescent="0.3">
      <c r="A48" s="44" t="s">
        <v>96</v>
      </c>
      <c r="B48" s="46" t="s">
        <v>97</v>
      </c>
      <c r="C48" s="46" t="s">
        <v>2</v>
      </c>
      <c r="D48" s="13">
        <f t="shared" si="3"/>
        <v>110.2</v>
      </c>
      <c r="E48" s="47">
        <f>E50</f>
        <v>110200</v>
      </c>
      <c r="F48" s="48">
        <f t="shared" si="0"/>
        <v>78.752949999999998</v>
      </c>
      <c r="G48" s="47">
        <f>G50</f>
        <v>78752.95</v>
      </c>
      <c r="H48" s="49">
        <f t="shared" si="2"/>
        <v>71.46365698729582</v>
      </c>
      <c r="I48" s="2"/>
    </row>
    <row r="49" spans="1:9" ht="31.2" outlineLevel="2" x14ac:dyDescent="0.3">
      <c r="A49" s="45" t="s">
        <v>98</v>
      </c>
      <c r="B49" s="20" t="s">
        <v>99</v>
      </c>
      <c r="C49" s="20" t="s">
        <v>2</v>
      </c>
      <c r="D49" s="11">
        <f t="shared" si="3"/>
        <v>110.2</v>
      </c>
      <c r="E49" s="32">
        <f>E50</f>
        <v>110200</v>
      </c>
      <c r="F49" s="29">
        <f t="shared" si="0"/>
        <v>78.752949999999998</v>
      </c>
      <c r="G49" s="32">
        <f>G50</f>
        <v>78752.95</v>
      </c>
      <c r="H49" s="30">
        <f t="shared" si="2"/>
        <v>71.46365698729582</v>
      </c>
      <c r="I49" s="2"/>
    </row>
    <row r="50" spans="1:9" ht="31.2" outlineLevel="2" x14ac:dyDescent="0.3">
      <c r="A50" s="6" t="s">
        <v>10</v>
      </c>
      <c r="B50" s="20" t="s">
        <v>99</v>
      </c>
      <c r="C50" s="4">
        <v>200</v>
      </c>
      <c r="D50" s="11">
        <f t="shared" si="3"/>
        <v>110.2</v>
      </c>
      <c r="E50" s="32">
        <v>110200</v>
      </c>
      <c r="F50" s="29">
        <f t="shared" si="0"/>
        <v>78.752949999999998</v>
      </c>
      <c r="G50" s="32">
        <v>78752.95</v>
      </c>
      <c r="H50" s="30">
        <f t="shared" si="2"/>
        <v>71.46365698729582</v>
      </c>
      <c r="I50" s="2"/>
    </row>
    <row r="51" spans="1:9" ht="62.4" x14ac:dyDescent="0.3">
      <c r="A51" s="44" t="s">
        <v>91</v>
      </c>
      <c r="B51" s="15" t="s">
        <v>31</v>
      </c>
      <c r="C51" s="15" t="s">
        <v>2</v>
      </c>
      <c r="D51" s="13">
        <f t="shared" si="3"/>
        <v>154.83224999999999</v>
      </c>
      <c r="E51" s="47">
        <f>E52</f>
        <v>154832.25</v>
      </c>
      <c r="F51" s="48">
        <f t="shared" si="0"/>
        <v>154.83224999999999</v>
      </c>
      <c r="G51" s="47">
        <f t="shared" ref="G51:G52" si="13">G52</f>
        <v>154832.25</v>
      </c>
      <c r="H51" s="49">
        <f t="shared" si="2"/>
        <v>100</v>
      </c>
      <c r="I51" s="2"/>
    </row>
    <row r="52" spans="1:9" ht="31.2" outlineLevel="1" x14ac:dyDescent="0.3">
      <c r="A52" s="6" t="s">
        <v>32</v>
      </c>
      <c r="B52" s="4" t="s">
        <v>33</v>
      </c>
      <c r="C52" s="4" t="s">
        <v>2</v>
      </c>
      <c r="D52" s="11">
        <f>E52/1000</f>
        <v>154.83224999999999</v>
      </c>
      <c r="E52" s="32">
        <f>E53</f>
        <v>154832.25</v>
      </c>
      <c r="F52" s="29">
        <f t="shared" si="0"/>
        <v>154.83224999999999</v>
      </c>
      <c r="G52" s="32">
        <f t="shared" si="13"/>
        <v>154832.25</v>
      </c>
      <c r="H52" s="30">
        <f t="shared" si="2"/>
        <v>100</v>
      </c>
      <c r="I52" s="2"/>
    </row>
    <row r="53" spans="1:9" ht="31.2" outlineLevel="2" x14ac:dyDescent="0.3">
      <c r="A53" s="6" t="s">
        <v>10</v>
      </c>
      <c r="B53" s="4" t="s">
        <v>33</v>
      </c>
      <c r="C53" s="4" t="s">
        <v>11</v>
      </c>
      <c r="D53" s="11">
        <f t="shared" si="3"/>
        <v>154.83224999999999</v>
      </c>
      <c r="E53" s="32">
        <v>154832.25</v>
      </c>
      <c r="F53" s="29">
        <f t="shared" si="0"/>
        <v>154.83224999999999</v>
      </c>
      <c r="G53" s="32">
        <v>154832.25</v>
      </c>
      <c r="H53" s="30">
        <f t="shared" si="2"/>
        <v>100</v>
      </c>
      <c r="I53" s="2"/>
    </row>
    <row r="54" spans="1:9" ht="46.8" x14ac:dyDescent="0.3">
      <c r="A54" s="44" t="s">
        <v>92</v>
      </c>
      <c r="B54" s="15" t="s">
        <v>34</v>
      </c>
      <c r="C54" s="15" t="s">
        <v>2</v>
      </c>
      <c r="D54" s="13">
        <f>E54/1000</f>
        <v>1700.4288800000002</v>
      </c>
      <c r="E54" s="47">
        <f>E55+E57+E59+E61+E63+E65+E67</f>
        <v>1700428.8800000001</v>
      </c>
      <c r="F54" s="48">
        <f t="shared" si="0"/>
        <v>722.25958000000003</v>
      </c>
      <c r="G54" s="47">
        <f t="shared" ref="G54" si="14">G55+G57+G59+G61+G63+G65+G67</f>
        <v>722259.58000000007</v>
      </c>
      <c r="H54" s="49">
        <f t="shared" si="2"/>
        <v>42.475141918314158</v>
      </c>
      <c r="I54" s="2"/>
    </row>
    <row r="55" spans="1:9" outlineLevel="1" x14ac:dyDescent="0.3">
      <c r="A55" s="6" t="s">
        <v>35</v>
      </c>
      <c r="B55" s="4" t="s">
        <v>36</v>
      </c>
      <c r="C55" s="4" t="s">
        <v>2</v>
      </c>
      <c r="D55" s="11">
        <f t="shared" si="3"/>
        <v>322.66353999999995</v>
      </c>
      <c r="E55" s="32">
        <f>E56</f>
        <v>322663.53999999998</v>
      </c>
      <c r="F55" s="29">
        <f t="shared" si="0"/>
        <v>140.44223000000002</v>
      </c>
      <c r="G55" s="32">
        <f t="shared" ref="G55" si="15">G56</f>
        <v>140442.23000000001</v>
      </c>
      <c r="H55" s="30">
        <f t="shared" si="2"/>
        <v>43.525906273761223</v>
      </c>
      <c r="I55" s="2"/>
    </row>
    <row r="56" spans="1:9" ht="31.2" outlineLevel="2" x14ac:dyDescent="0.3">
      <c r="A56" s="6" t="s">
        <v>10</v>
      </c>
      <c r="B56" s="4" t="s">
        <v>36</v>
      </c>
      <c r="C56" s="4" t="s">
        <v>11</v>
      </c>
      <c r="D56" s="11">
        <f t="shared" si="3"/>
        <v>322.66353999999995</v>
      </c>
      <c r="E56" s="32">
        <v>322663.53999999998</v>
      </c>
      <c r="F56" s="29">
        <f t="shared" si="0"/>
        <v>140.44223000000002</v>
      </c>
      <c r="G56" s="32">
        <v>140442.23000000001</v>
      </c>
      <c r="H56" s="30">
        <f t="shared" si="2"/>
        <v>43.525906273761223</v>
      </c>
      <c r="I56" s="2"/>
    </row>
    <row r="57" spans="1:9" outlineLevel="1" x14ac:dyDescent="0.3">
      <c r="A57" s="6" t="s">
        <v>37</v>
      </c>
      <c r="B57" s="4" t="s">
        <v>38</v>
      </c>
      <c r="C57" s="4" t="s">
        <v>2</v>
      </c>
      <c r="D57" s="11">
        <f t="shared" si="3"/>
        <v>310.14999999999998</v>
      </c>
      <c r="E57" s="32">
        <f>E58</f>
        <v>310150</v>
      </c>
      <c r="F57" s="29">
        <f t="shared" si="0"/>
        <v>26.5</v>
      </c>
      <c r="G57" s="32">
        <f>G58</f>
        <v>26500</v>
      </c>
      <c r="H57" s="30">
        <f t="shared" si="2"/>
        <v>8.544252780912462</v>
      </c>
      <c r="I57" s="2"/>
    </row>
    <row r="58" spans="1:9" ht="31.2" outlineLevel="2" x14ac:dyDescent="0.3">
      <c r="A58" s="6" t="s">
        <v>10</v>
      </c>
      <c r="B58" s="4" t="s">
        <v>38</v>
      </c>
      <c r="C58" s="4" t="s">
        <v>11</v>
      </c>
      <c r="D58" s="11">
        <f t="shared" si="3"/>
        <v>310.14999999999998</v>
      </c>
      <c r="E58" s="32">
        <v>310150</v>
      </c>
      <c r="F58" s="29">
        <f t="shared" si="0"/>
        <v>26.5</v>
      </c>
      <c r="G58" s="32">
        <v>26500</v>
      </c>
      <c r="H58" s="30">
        <f t="shared" si="2"/>
        <v>8.544252780912462</v>
      </c>
      <c r="I58" s="2"/>
    </row>
    <row r="59" spans="1:9" outlineLevel="1" x14ac:dyDescent="0.3">
      <c r="A59" s="6" t="s">
        <v>39</v>
      </c>
      <c r="B59" s="4" t="s">
        <v>40</v>
      </c>
      <c r="C59" s="4" t="s">
        <v>2</v>
      </c>
      <c r="D59" s="11">
        <f t="shared" si="3"/>
        <v>430.59</v>
      </c>
      <c r="E59" s="32">
        <f>E60</f>
        <v>430590</v>
      </c>
      <c r="F59" s="29">
        <f t="shared" si="0"/>
        <v>234.95689000000002</v>
      </c>
      <c r="G59" s="32">
        <f t="shared" ref="G59" si="16">G60</f>
        <v>234956.89</v>
      </c>
      <c r="H59" s="30">
        <f t="shared" si="2"/>
        <v>54.566267214751861</v>
      </c>
      <c r="I59" s="2"/>
    </row>
    <row r="60" spans="1:9" ht="31.2" outlineLevel="2" x14ac:dyDescent="0.3">
      <c r="A60" s="6" t="s">
        <v>10</v>
      </c>
      <c r="B60" s="4" t="s">
        <v>40</v>
      </c>
      <c r="C60" s="4" t="s">
        <v>11</v>
      </c>
      <c r="D60" s="11">
        <f t="shared" si="3"/>
        <v>430.59</v>
      </c>
      <c r="E60" s="32">
        <v>430590</v>
      </c>
      <c r="F60" s="29">
        <f t="shared" si="0"/>
        <v>234.95689000000002</v>
      </c>
      <c r="G60" s="32">
        <v>234956.89</v>
      </c>
      <c r="H60" s="30">
        <f t="shared" si="2"/>
        <v>54.566267214751861</v>
      </c>
      <c r="I60" s="2"/>
    </row>
    <row r="61" spans="1:9" outlineLevel="1" x14ac:dyDescent="0.3">
      <c r="A61" s="6" t="s">
        <v>41</v>
      </c>
      <c r="B61" s="4" t="s">
        <v>42</v>
      </c>
      <c r="C61" s="4" t="s">
        <v>2</v>
      </c>
      <c r="D61" s="11">
        <f>D62</f>
        <v>32.050339999999998</v>
      </c>
      <c r="E61" s="32">
        <f>E62</f>
        <v>32050.34</v>
      </c>
      <c r="F61" s="29">
        <f t="shared" si="0"/>
        <v>31.366889999999998</v>
      </c>
      <c r="G61" s="32">
        <f t="shared" ref="G61" si="17">G62</f>
        <v>31366.89</v>
      </c>
      <c r="H61" s="30">
        <f t="shared" si="2"/>
        <v>97.867573323715135</v>
      </c>
      <c r="I61" s="2"/>
    </row>
    <row r="62" spans="1:9" ht="31.2" outlineLevel="2" x14ac:dyDescent="0.3">
      <c r="A62" s="6" t="s">
        <v>10</v>
      </c>
      <c r="B62" s="4" t="s">
        <v>42</v>
      </c>
      <c r="C62" s="4" t="s">
        <v>11</v>
      </c>
      <c r="D62" s="11">
        <f>E62/1000</f>
        <v>32.050339999999998</v>
      </c>
      <c r="E62" s="32">
        <v>32050.34</v>
      </c>
      <c r="F62" s="29">
        <f t="shared" si="0"/>
        <v>31.366889999999998</v>
      </c>
      <c r="G62" s="32">
        <v>31366.89</v>
      </c>
      <c r="H62" s="30">
        <f t="shared" si="2"/>
        <v>97.867573323715135</v>
      </c>
      <c r="I62" s="2"/>
    </row>
    <row r="63" spans="1:9" ht="31.2" outlineLevel="1" x14ac:dyDescent="0.3">
      <c r="A63" s="6" t="s">
        <v>43</v>
      </c>
      <c r="B63" s="4" t="s">
        <v>44</v>
      </c>
      <c r="C63" s="4" t="s">
        <v>2</v>
      </c>
      <c r="D63" s="11">
        <f t="shared" ref="D63:D70" si="18">E63/1000</f>
        <v>604.97500000000002</v>
      </c>
      <c r="E63" s="32">
        <f>E64</f>
        <v>604975</v>
      </c>
      <c r="F63" s="29">
        <f t="shared" si="0"/>
        <v>288.99357000000003</v>
      </c>
      <c r="G63" s="32">
        <f t="shared" ref="G63" si="19">G64</f>
        <v>288993.57</v>
      </c>
      <c r="H63" s="30">
        <f t="shared" si="2"/>
        <v>47.769506177941238</v>
      </c>
      <c r="I63" s="2"/>
    </row>
    <row r="64" spans="1:9" ht="31.2" outlineLevel="2" x14ac:dyDescent="0.3">
      <c r="A64" s="6" t="s">
        <v>10</v>
      </c>
      <c r="B64" s="4" t="s">
        <v>44</v>
      </c>
      <c r="C64" s="4" t="s">
        <v>11</v>
      </c>
      <c r="D64" s="11">
        <f t="shared" si="18"/>
        <v>604.97500000000002</v>
      </c>
      <c r="E64" s="32">
        <v>604975</v>
      </c>
      <c r="F64" s="29">
        <f t="shared" si="0"/>
        <v>288.99357000000003</v>
      </c>
      <c r="G64" s="32">
        <v>288993.57</v>
      </c>
      <c r="H64" s="30">
        <f t="shared" si="2"/>
        <v>47.769506177941238</v>
      </c>
      <c r="I64" s="2"/>
    </row>
    <row r="65" spans="1:9" ht="46.8" hidden="1" outlineLevel="1" x14ac:dyDescent="0.3">
      <c r="A65" s="6" t="s">
        <v>76</v>
      </c>
      <c r="B65" s="4">
        <v>7000015490</v>
      </c>
      <c r="C65" s="4" t="s">
        <v>2</v>
      </c>
      <c r="D65" s="11">
        <f t="shared" si="18"/>
        <v>0</v>
      </c>
      <c r="E65" s="32">
        <f>E66</f>
        <v>0</v>
      </c>
      <c r="F65" s="29">
        <f t="shared" si="0"/>
        <v>0</v>
      </c>
      <c r="G65" s="32">
        <f t="shared" ref="G65" si="20">G66</f>
        <v>0</v>
      </c>
      <c r="H65" s="30" t="e">
        <f t="shared" si="2"/>
        <v>#DIV/0!</v>
      </c>
      <c r="I65" s="2"/>
    </row>
    <row r="66" spans="1:9" ht="46.8" hidden="1" outlineLevel="2" x14ac:dyDescent="0.3">
      <c r="A66" s="6" t="s">
        <v>77</v>
      </c>
      <c r="B66" s="4">
        <v>7000015490</v>
      </c>
      <c r="C66" s="4" t="s">
        <v>11</v>
      </c>
      <c r="D66" s="11">
        <v>0</v>
      </c>
      <c r="E66" s="32">
        <v>0</v>
      </c>
      <c r="F66" s="29">
        <f t="shared" si="0"/>
        <v>0</v>
      </c>
      <c r="G66" s="32"/>
      <c r="H66" s="30" t="e">
        <f t="shared" si="2"/>
        <v>#DIV/0!</v>
      </c>
      <c r="I66" s="2"/>
    </row>
    <row r="67" spans="1:9" ht="46.8" hidden="1" outlineLevel="1" x14ac:dyDescent="0.3">
      <c r="A67" s="6" t="s">
        <v>78</v>
      </c>
      <c r="B67" s="4" t="s">
        <v>79</v>
      </c>
      <c r="C67" s="4" t="s">
        <v>2</v>
      </c>
      <c r="D67" s="11">
        <f>D68</f>
        <v>0</v>
      </c>
      <c r="E67" s="32">
        <f>E68</f>
        <v>0</v>
      </c>
      <c r="F67" s="29">
        <f t="shared" si="0"/>
        <v>0</v>
      </c>
      <c r="G67" s="32">
        <f t="shared" ref="G67" si="21">G68</f>
        <v>0</v>
      </c>
      <c r="H67" s="30" t="e">
        <f t="shared" si="2"/>
        <v>#DIV/0!</v>
      </c>
      <c r="I67" s="2"/>
    </row>
    <row r="68" spans="1:9" ht="46.8" hidden="1" outlineLevel="2" x14ac:dyDescent="0.3">
      <c r="A68" s="6" t="s">
        <v>77</v>
      </c>
      <c r="B68" s="4" t="s">
        <v>79</v>
      </c>
      <c r="C68" s="4" t="s">
        <v>11</v>
      </c>
      <c r="D68" s="11">
        <f>E68/1000</f>
        <v>0</v>
      </c>
      <c r="E68" s="32">
        <v>0</v>
      </c>
      <c r="F68" s="29">
        <f t="shared" si="0"/>
        <v>0</v>
      </c>
      <c r="G68" s="32"/>
      <c r="H68" s="30" t="e">
        <f t="shared" si="2"/>
        <v>#DIV/0!</v>
      </c>
      <c r="I68" s="2"/>
    </row>
    <row r="69" spans="1:9" ht="46.8" collapsed="1" x14ac:dyDescent="0.3">
      <c r="A69" s="44" t="s">
        <v>93</v>
      </c>
      <c r="B69" s="15" t="s">
        <v>46</v>
      </c>
      <c r="C69" s="15" t="s">
        <v>2</v>
      </c>
      <c r="D69" s="13">
        <f t="shared" si="18"/>
        <v>2278.27</v>
      </c>
      <c r="E69" s="47">
        <f>E70+E73+E75</f>
        <v>2278270</v>
      </c>
      <c r="F69" s="48">
        <f>G69/1000-0.1</f>
        <v>1332.02575</v>
      </c>
      <c r="G69" s="47">
        <f>G70+G73+G75</f>
        <v>1332125.75</v>
      </c>
      <c r="H69" s="49">
        <f t="shared" si="2"/>
        <v>58.466544790564768</v>
      </c>
      <c r="I69" s="2"/>
    </row>
    <row r="70" spans="1:9" outlineLevel="1" x14ac:dyDescent="0.3">
      <c r="A70" s="6" t="s">
        <v>47</v>
      </c>
      <c r="B70" s="4" t="s">
        <v>48</v>
      </c>
      <c r="C70" s="4" t="s">
        <v>2</v>
      </c>
      <c r="D70" s="11">
        <f t="shared" si="18"/>
        <v>1835.768</v>
      </c>
      <c r="E70" s="32">
        <f>E71+E72</f>
        <v>1835768</v>
      </c>
      <c r="F70" s="29">
        <f>G70/1000-0.1</f>
        <v>889.52374999999995</v>
      </c>
      <c r="G70" s="32">
        <f t="shared" ref="G70" si="22">G71+G72</f>
        <v>889623.75</v>
      </c>
      <c r="H70" s="30">
        <f t="shared" si="2"/>
        <v>48.455128861599064</v>
      </c>
      <c r="I70" s="2"/>
    </row>
    <row r="71" spans="1:9" ht="62.4" outlineLevel="2" x14ac:dyDescent="0.3">
      <c r="A71" s="6" t="s">
        <v>6</v>
      </c>
      <c r="B71" s="4" t="s">
        <v>48</v>
      </c>
      <c r="C71" s="4" t="s">
        <v>7</v>
      </c>
      <c r="D71" s="11">
        <f t="shared" si="3"/>
        <v>898.42</v>
      </c>
      <c r="E71" s="32">
        <v>898420</v>
      </c>
      <c r="F71" s="29">
        <f>G71/1000-0.1</f>
        <v>400.78231999999997</v>
      </c>
      <c r="G71" s="32">
        <v>400882.32</v>
      </c>
      <c r="H71" s="30">
        <f t="shared" si="2"/>
        <v>44.609683666881857</v>
      </c>
      <c r="I71" s="2"/>
    </row>
    <row r="72" spans="1:9" ht="31.2" outlineLevel="2" x14ac:dyDescent="0.3">
      <c r="A72" s="6" t="s">
        <v>10</v>
      </c>
      <c r="B72" s="4" t="s">
        <v>48</v>
      </c>
      <c r="C72" s="4" t="s">
        <v>11</v>
      </c>
      <c r="D72" s="11">
        <f t="shared" ref="D72:D106" si="23">E72/1000</f>
        <v>937.34799999999996</v>
      </c>
      <c r="E72" s="32">
        <v>937348</v>
      </c>
      <c r="F72" s="29">
        <f t="shared" si="0"/>
        <v>488.74142999999998</v>
      </c>
      <c r="G72" s="32">
        <v>488741.43</v>
      </c>
      <c r="H72" s="30">
        <f t="shared" si="2"/>
        <v>52.140872973538109</v>
      </c>
      <c r="I72" s="2"/>
    </row>
    <row r="73" spans="1:9" ht="46.8" outlineLevel="2" x14ac:dyDescent="0.3">
      <c r="A73" s="34" t="s">
        <v>85</v>
      </c>
      <c r="B73" s="36" t="s">
        <v>87</v>
      </c>
      <c r="C73" s="20" t="s">
        <v>2</v>
      </c>
      <c r="D73" s="11">
        <f t="shared" si="23"/>
        <v>392.3</v>
      </c>
      <c r="E73" s="32">
        <f>E74</f>
        <v>392300</v>
      </c>
      <c r="F73" s="29">
        <f t="shared" si="0"/>
        <v>392.3</v>
      </c>
      <c r="G73" s="32">
        <f>G74</f>
        <v>392300</v>
      </c>
      <c r="H73" s="30">
        <f t="shared" si="2"/>
        <v>100</v>
      </c>
      <c r="I73" s="2"/>
    </row>
    <row r="74" spans="1:9" ht="62.4" outlineLevel="2" x14ac:dyDescent="0.3">
      <c r="A74" s="35" t="s">
        <v>86</v>
      </c>
      <c r="B74" s="36" t="s">
        <v>87</v>
      </c>
      <c r="C74" s="20" t="s">
        <v>7</v>
      </c>
      <c r="D74" s="11">
        <f t="shared" si="23"/>
        <v>392.3</v>
      </c>
      <c r="E74" s="32">
        <v>392300</v>
      </c>
      <c r="F74" s="29">
        <f t="shared" si="0"/>
        <v>392.3</v>
      </c>
      <c r="G74" s="32">
        <v>392300</v>
      </c>
      <c r="H74" s="30">
        <f t="shared" si="2"/>
        <v>100</v>
      </c>
      <c r="I74" s="2"/>
    </row>
    <row r="75" spans="1:9" outlineLevel="2" x14ac:dyDescent="0.3">
      <c r="A75" s="50" t="s">
        <v>112</v>
      </c>
      <c r="B75" s="36" t="s">
        <v>111</v>
      </c>
      <c r="C75" s="20" t="s">
        <v>2</v>
      </c>
      <c r="D75" s="11">
        <f t="shared" si="23"/>
        <v>50.201999999999998</v>
      </c>
      <c r="E75" s="32">
        <f>E76</f>
        <v>50202</v>
      </c>
      <c r="F75" s="29">
        <f t="shared" si="0"/>
        <v>50.201999999999998</v>
      </c>
      <c r="G75" s="32">
        <f>G76</f>
        <v>50202</v>
      </c>
      <c r="H75" s="30">
        <f t="shared" si="2"/>
        <v>100</v>
      </c>
      <c r="I75" s="2"/>
    </row>
    <row r="76" spans="1:9" ht="31.2" outlineLevel="2" x14ac:dyDescent="0.3">
      <c r="A76" s="6" t="s">
        <v>10</v>
      </c>
      <c r="B76" s="36" t="s">
        <v>111</v>
      </c>
      <c r="C76" s="20" t="s">
        <v>11</v>
      </c>
      <c r="D76" s="11">
        <f t="shared" si="23"/>
        <v>50.201999999999998</v>
      </c>
      <c r="E76" s="32">
        <v>50202</v>
      </c>
      <c r="F76" s="29">
        <f t="shared" si="0"/>
        <v>50.201999999999998</v>
      </c>
      <c r="G76" s="32">
        <v>50202</v>
      </c>
      <c r="H76" s="30">
        <f t="shared" si="2"/>
        <v>100</v>
      </c>
      <c r="I76" s="2"/>
    </row>
    <row r="77" spans="1:9" ht="31.2" x14ac:dyDescent="0.3">
      <c r="A77" s="44" t="s">
        <v>94</v>
      </c>
      <c r="B77" s="15" t="s">
        <v>49</v>
      </c>
      <c r="C77" s="15" t="s">
        <v>2</v>
      </c>
      <c r="D77" s="13">
        <f t="shared" si="23"/>
        <v>15</v>
      </c>
      <c r="E77" s="47">
        <f>E78</f>
        <v>15000</v>
      </c>
      <c r="F77" s="48">
        <f t="shared" si="0"/>
        <v>8.2200000000000006</v>
      </c>
      <c r="G77" s="47">
        <f t="shared" ref="G77:G78" si="24">G78</f>
        <v>8220</v>
      </c>
      <c r="H77" s="49">
        <f t="shared" si="2"/>
        <v>54.800000000000004</v>
      </c>
      <c r="I77" s="2"/>
    </row>
    <row r="78" spans="1:9" outlineLevel="1" x14ac:dyDescent="0.3">
      <c r="A78" s="6" t="s">
        <v>50</v>
      </c>
      <c r="B78" s="4" t="s">
        <v>51</v>
      </c>
      <c r="C78" s="4" t="s">
        <v>2</v>
      </c>
      <c r="D78" s="11">
        <f t="shared" si="23"/>
        <v>15</v>
      </c>
      <c r="E78" s="32">
        <f>E79</f>
        <v>15000</v>
      </c>
      <c r="F78" s="29">
        <f t="shared" si="0"/>
        <v>8.2200000000000006</v>
      </c>
      <c r="G78" s="32">
        <f t="shared" si="24"/>
        <v>8220</v>
      </c>
      <c r="H78" s="30">
        <f t="shared" si="2"/>
        <v>54.800000000000004</v>
      </c>
      <c r="I78" s="2"/>
    </row>
    <row r="79" spans="1:9" ht="31.2" outlineLevel="2" x14ac:dyDescent="0.3">
      <c r="A79" s="6" t="s">
        <v>10</v>
      </c>
      <c r="B79" s="4" t="s">
        <v>51</v>
      </c>
      <c r="C79" s="4">
        <v>200</v>
      </c>
      <c r="D79" s="11">
        <f t="shared" si="23"/>
        <v>15</v>
      </c>
      <c r="E79" s="32">
        <v>15000</v>
      </c>
      <c r="F79" s="29">
        <f t="shared" si="0"/>
        <v>8.2200000000000006</v>
      </c>
      <c r="G79" s="32">
        <v>8220</v>
      </c>
      <c r="H79" s="30">
        <f t="shared" si="2"/>
        <v>54.800000000000004</v>
      </c>
      <c r="I79" s="2"/>
    </row>
    <row r="80" spans="1:9" ht="62.4" x14ac:dyDescent="0.3">
      <c r="A80" s="44" t="s">
        <v>95</v>
      </c>
      <c r="B80" s="15" t="s">
        <v>52</v>
      </c>
      <c r="C80" s="15" t="s">
        <v>2</v>
      </c>
      <c r="D80" s="13">
        <f t="shared" si="23"/>
        <v>7172.6775100000004</v>
      </c>
      <c r="E80" s="47">
        <f>E81+E84+E86+E88+E90</f>
        <v>7172677.5100000007</v>
      </c>
      <c r="F80" s="48">
        <f t="shared" si="0"/>
        <v>6527.75659</v>
      </c>
      <c r="G80" s="47">
        <f>G81+G84+G86+G88+G90</f>
        <v>6527756.5899999999</v>
      </c>
      <c r="H80" s="49">
        <f t="shared" si="2"/>
        <v>91.008644692294268</v>
      </c>
      <c r="I80" s="2"/>
    </row>
    <row r="81" spans="1:9" ht="31.2" outlineLevel="1" x14ac:dyDescent="0.3">
      <c r="A81" s="6" t="s">
        <v>53</v>
      </c>
      <c r="B81" s="4" t="s">
        <v>54</v>
      </c>
      <c r="C81" s="4" t="s">
        <v>2</v>
      </c>
      <c r="D81" s="11">
        <f t="shared" si="23"/>
        <v>1937.1888200000001</v>
      </c>
      <c r="E81" s="32">
        <f>E82+E83</f>
        <v>1937188.82</v>
      </c>
      <c r="F81" s="29">
        <f t="shared" si="0"/>
        <v>1343.0607600000001</v>
      </c>
      <c r="G81" s="32">
        <f t="shared" ref="G81" si="25">G82</f>
        <v>1343060.76</v>
      </c>
      <c r="H81" s="30">
        <f t="shared" si="2"/>
        <v>69.330400120727518</v>
      </c>
      <c r="I81" s="2"/>
    </row>
    <row r="82" spans="1:9" ht="31.2" outlineLevel="2" x14ac:dyDescent="0.3">
      <c r="A82" s="6" t="s">
        <v>10</v>
      </c>
      <c r="B82" s="4">
        <v>1100004110</v>
      </c>
      <c r="C82" s="4" t="s">
        <v>11</v>
      </c>
      <c r="D82" s="11">
        <f t="shared" si="23"/>
        <v>1843.7723700000001</v>
      </c>
      <c r="E82" s="32">
        <v>1843772.37</v>
      </c>
      <c r="F82" s="29">
        <f t="shared" si="0"/>
        <v>1343.0607600000001</v>
      </c>
      <c r="G82" s="32">
        <v>1343060.76</v>
      </c>
      <c r="H82" s="30">
        <f t="shared" si="2"/>
        <v>72.843089627164773</v>
      </c>
      <c r="I82" s="2"/>
    </row>
    <row r="83" spans="1:9" outlineLevel="2" x14ac:dyDescent="0.3">
      <c r="A83" s="6" t="s">
        <v>12</v>
      </c>
      <c r="B83" s="4">
        <v>1100004110</v>
      </c>
      <c r="C83" s="4">
        <v>800</v>
      </c>
      <c r="D83" s="11">
        <f t="shared" si="23"/>
        <v>93.416449999999998</v>
      </c>
      <c r="E83" s="32">
        <v>93416.45</v>
      </c>
      <c r="F83" s="29">
        <f t="shared" si="0"/>
        <v>0</v>
      </c>
      <c r="G83" s="32"/>
      <c r="H83" s="30">
        <f t="shared" si="2"/>
        <v>0</v>
      </c>
      <c r="I83" s="2"/>
    </row>
    <row r="84" spans="1:9" ht="46.8" outlineLevel="1" x14ac:dyDescent="0.3">
      <c r="A84" s="6" t="s">
        <v>45</v>
      </c>
      <c r="B84" s="4">
        <v>1100015175</v>
      </c>
      <c r="C84" s="4" t="s">
        <v>2</v>
      </c>
      <c r="D84" s="11">
        <f>D85</f>
        <v>0</v>
      </c>
      <c r="E84" s="32">
        <f>E85</f>
        <v>0</v>
      </c>
      <c r="F84" s="29">
        <f t="shared" si="0"/>
        <v>0</v>
      </c>
      <c r="G84" s="32">
        <f t="shared" ref="G84" si="26">G85</f>
        <v>0</v>
      </c>
      <c r="H84" s="30" t="e">
        <f t="shared" si="2"/>
        <v>#DIV/0!</v>
      </c>
      <c r="I84" s="2"/>
    </row>
    <row r="85" spans="1:9" ht="31.2" outlineLevel="2" x14ac:dyDescent="0.3">
      <c r="A85" s="6" t="s">
        <v>10</v>
      </c>
      <c r="B85" s="4">
        <f>B84</f>
        <v>1100015175</v>
      </c>
      <c r="C85" s="4" t="s">
        <v>11</v>
      </c>
      <c r="D85" s="11">
        <f t="shared" si="23"/>
        <v>0</v>
      </c>
      <c r="E85" s="32">
        <v>0</v>
      </c>
      <c r="F85" s="29">
        <f t="shared" si="0"/>
        <v>0</v>
      </c>
      <c r="G85" s="32">
        <v>0</v>
      </c>
      <c r="H85" s="30" t="e">
        <f t="shared" si="2"/>
        <v>#DIV/0!</v>
      </c>
      <c r="I85" s="2"/>
    </row>
    <row r="86" spans="1:9" ht="31.2" outlineLevel="1" x14ac:dyDescent="0.3">
      <c r="A86" s="6" t="s">
        <v>55</v>
      </c>
      <c r="B86" s="4">
        <v>1100015210</v>
      </c>
      <c r="C86" s="4" t="s">
        <v>2</v>
      </c>
      <c r="D86" s="11">
        <f t="shared" si="23"/>
        <v>5230</v>
      </c>
      <c r="E86" s="32">
        <f>E87</f>
        <v>5230000</v>
      </c>
      <c r="F86" s="29">
        <f t="shared" si="0"/>
        <v>5179.5110000000004</v>
      </c>
      <c r="G86" s="32">
        <f t="shared" ref="G86" si="27">G87</f>
        <v>5179511</v>
      </c>
      <c r="H86" s="30">
        <f t="shared" si="2"/>
        <v>99.034627151051637</v>
      </c>
      <c r="I86" s="2"/>
    </row>
    <row r="87" spans="1:9" ht="31.2" outlineLevel="2" x14ac:dyDescent="0.3">
      <c r="A87" s="6" t="s">
        <v>10</v>
      </c>
      <c r="B87" s="4">
        <f>B86</f>
        <v>1100015210</v>
      </c>
      <c r="C87" s="4" t="s">
        <v>11</v>
      </c>
      <c r="D87" s="11">
        <f t="shared" si="23"/>
        <v>5230</v>
      </c>
      <c r="E87" s="32">
        <v>5230000</v>
      </c>
      <c r="F87" s="29">
        <f t="shared" si="0"/>
        <v>5179.5110000000004</v>
      </c>
      <c r="G87" s="32">
        <v>5179511</v>
      </c>
      <c r="H87" s="30">
        <f t="shared" si="2"/>
        <v>99.034627151051637</v>
      </c>
      <c r="I87" s="2"/>
    </row>
    <row r="88" spans="1:9" ht="46.8" hidden="1" outlineLevel="2" x14ac:dyDescent="0.3">
      <c r="A88" s="6" t="s">
        <v>70</v>
      </c>
      <c r="B88" s="20" t="s">
        <v>81</v>
      </c>
      <c r="C88" s="20" t="s">
        <v>2</v>
      </c>
      <c r="D88" s="11">
        <f t="shared" si="23"/>
        <v>0</v>
      </c>
      <c r="E88" s="32">
        <f>E89</f>
        <v>0</v>
      </c>
      <c r="F88" s="29">
        <f t="shared" si="0"/>
        <v>0</v>
      </c>
      <c r="G88" s="32">
        <f t="shared" ref="G88" si="28">G89</f>
        <v>0</v>
      </c>
      <c r="H88" s="30" t="e">
        <f t="shared" si="2"/>
        <v>#DIV/0!</v>
      </c>
      <c r="I88" s="2"/>
    </row>
    <row r="89" spans="1:9" ht="31.2" hidden="1" outlineLevel="2" x14ac:dyDescent="0.3">
      <c r="A89" s="6" t="s">
        <v>10</v>
      </c>
      <c r="B89" s="20" t="s">
        <v>81</v>
      </c>
      <c r="C89" s="20" t="s">
        <v>11</v>
      </c>
      <c r="D89" s="11">
        <f t="shared" si="23"/>
        <v>0</v>
      </c>
      <c r="E89" s="32">
        <v>0</v>
      </c>
      <c r="F89" s="29">
        <f t="shared" si="0"/>
        <v>0</v>
      </c>
      <c r="G89" s="32">
        <v>0</v>
      </c>
      <c r="H89" s="30" t="e">
        <f t="shared" si="2"/>
        <v>#DIV/0!</v>
      </c>
      <c r="I89" s="2"/>
    </row>
    <row r="90" spans="1:9" ht="31.2" outlineLevel="1" collapsed="1" x14ac:dyDescent="0.3">
      <c r="A90" s="6" t="s">
        <v>56</v>
      </c>
      <c r="B90" s="4" t="s">
        <v>114</v>
      </c>
      <c r="C90" s="4" t="s">
        <v>2</v>
      </c>
      <c r="D90" s="11">
        <f t="shared" si="23"/>
        <v>5.4886899999999992</v>
      </c>
      <c r="E90" s="32">
        <f>E91</f>
        <v>5488.69</v>
      </c>
      <c r="F90" s="29">
        <f t="shared" si="0"/>
        <v>5.1848299999999998</v>
      </c>
      <c r="G90" s="32">
        <f t="shared" ref="G90" si="29">G91</f>
        <v>5184.83</v>
      </c>
      <c r="H90" s="30">
        <f t="shared" si="2"/>
        <v>94.46388846883319</v>
      </c>
      <c r="I90" s="2"/>
    </row>
    <row r="91" spans="1:9" ht="31.2" outlineLevel="2" x14ac:dyDescent="0.3">
      <c r="A91" s="6" t="s">
        <v>10</v>
      </c>
      <c r="B91" s="4" t="str">
        <f>B90</f>
        <v>11000S5210</v>
      </c>
      <c r="C91" s="4" t="s">
        <v>11</v>
      </c>
      <c r="D91" s="11">
        <f t="shared" si="23"/>
        <v>5.4886899999999992</v>
      </c>
      <c r="E91" s="32">
        <v>5488.69</v>
      </c>
      <c r="F91" s="29">
        <f t="shared" si="0"/>
        <v>5.1848299999999998</v>
      </c>
      <c r="G91" s="32">
        <v>5184.83</v>
      </c>
      <c r="H91" s="30">
        <f t="shared" si="2"/>
        <v>94.46388846883319</v>
      </c>
      <c r="I91" s="2"/>
    </row>
    <row r="92" spans="1:9" ht="46.8" x14ac:dyDescent="0.3">
      <c r="A92" s="14" t="s">
        <v>109</v>
      </c>
      <c r="B92" s="15" t="s">
        <v>57</v>
      </c>
      <c r="C92" s="15" t="s">
        <v>2</v>
      </c>
      <c r="D92" s="13">
        <f t="shared" si="23"/>
        <v>100</v>
      </c>
      <c r="E92" s="47">
        <f>E93</f>
        <v>100000</v>
      </c>
      <c r="F92" s="48">
        <f t="shared" si="0"/>
        <v>40.598500000000001</v>
      </c>
      <c r="G92" s="47">
        <f t="shared" ref="G92:G93" si="30">G93</f>
        <v>40598.5</v>
      </c>
      <c r="H92" s="49">
        <f t="shared" si="2"/>
        <v>40.598500000000001</v>
      </c>
      <c r="I92" s="2"/>
    </row>
    <row r="93" spans="1:9" ht="31.2" outlineLevel="1" x14ac:dyDescent="0.3">
      <c r="A93" s="6" t="s">
        <v>110</v>
      </c>
      <c r="B93" s="4">
        <v>1300004430</v>
      </c>
      <c r="C93" s="4" t="s">
        <v>2</v>
      </c>
      <c r="D93" s="11">
        <f t="shared" si="23"/>
        <v>100</v>
      </c>
      <c r="E93" s="32">
        <f>E94</f>
        <v>100000</v>
      </c>
      <c r="F93" s="29">
        <f t="shared" si="0"/>
        <v>40.598500000000001</v>
      </c>
      <c r="G93" s="32">
        <f t="shared" si="30"/>
        <v>40598.5</v>
      </c>
      <c r="H93" s="30">
        <f t="shared" si="2"/>
        <v>40.598500000000001</v>
      </c>
      <c r="I93" s="2"/>
    </row>
    <row r="94" spans="1:9" ht="31.2" outlineLevel="2" x14ac:dyDescent="0.3">
      <c r="A94" s="6" t="s">
        <v>10</v>
      </c>
      <c r="B94" s="4">
        <v>1300004430</v>
      </c>
      <c r="C94" s="4" t="s">
        <v>11</v>
      </c>
      <c r="D94" s="11">
        <f t="shared" si="23"/>
        <v>100</v>
      </c>
      <c r="E94" s="32">
        <v>100000</v>
      </c>
      <c r="F94" s="29">
        <f t="shared" si="0"/>
        <v>40.598500000000001</v>
      </c>
      <c r="G94" s="32">
        <v>40598.5</v>
      </c>
      <c r="H94" s="30">
        <f t="shared" si="2"/>
        <v>40.598500000000001</v>
      </c>
      <c r="I94" s="2"/>
    </row>
    <row r="95" spans="1:9" ht="46.8" hidden="1" outlineLevel="1" x14ac:dyDescent="0.3">
      <c r="A95" s="6" t="s">
        <v>58</v>
      </c>
      <c r="B95" s="4" t="s">
        <v>59</v>
      </c>
      <c r="C95" s="4" t="s">
        <v>2</v>
      </c>
      <c r="D95" s="11">
        <f t="shared" si="23"/>
        <v>0</v>
      </c>
      <c r="E95" s="32">
        <v>0</v>
      </c>
      <c r="F95" s="29">
        <f t="shared" ref="F95:F105" si="31">G95/1000</f>
        <v>0</v>
      </c>
      <c r="G95" s="32">
        <v>0</v>
      </c>
      <c r="H95" s="30" t="e">
        <f t="shared" ref="H95:H106" si="32">F95/D95*100</f>
        <v>#DIV/0!</v>
      </c>
      <c r="I95" s="2"/>
    </row>
    <row r="96" spans="1:9" ht="31.2" hidden="1" outlineLevel="2" x14ac:dyDescent="0.3">
      <c r="A96" s="6" t="s">
        <v>10</v>
      </c>
      <c r="B96" s="4" t="s">
        <v>59</v>
      </c>
      <c r="C96" s="4" t="s">
        <v>11</v>
      </c>
      <c r="D96" s="11">
        <f t="shared" si="23"/>
        <v>0</v>
      </c>
      <c r="E96" s="32">
        <v>0</v>
      </c>
      <c r="F96" s="29">
        <f t="shared" si="31"/>
        <v>0</v>
      </c>
      <c r="G96" s="32">
        <v>0</v>
      </c>
      <c r="H96" s="30" t="e">
        <f t="shared" si="32"/>
        <v>#DIV/0!</v>
      </c>
      <c r="I96" s="2"/>
    </row>
    <row r="97" spans="1:9" hidden="1" outlineLevel="1" x14ac:dyDescent="0.3">
      <c r="A97" s="6" t="s">
        <v>60</v>
      </c>
      <c r="B97" s="4" t="s">
        <v>61</v>
      </c>
      <c r="C97" s="4" t="s">
        <v>2</v>
      </c>
      <c r="D97" s="11">
        <f t="shared" si="23"/>
        <v>0</v>
      </c>
      <c r="E97" s="32">
        <v>0</v>
      </c>
      <c r="F97" s="29">
        <f t="shared" si="31"/>
        <v>0</v>
      </c>
      <c r="G97" s="32">
        <v>0</v>
      </c>
      <c r="H97" s="30" t="e">
        <f t="shared" si="32"/>
        <v>#DIV/0!</v>
      </c>
      <c r="I97" s="2"/>
    </row>
    <row r="98" spans="1:9" ht="31.2" hidden="1" outlineLevel="2" x14ac:dyDescent="0.3">
      <c r="A98" s="6" t="s">
        <v>10</v>
      </c>
      <c r="B98" s="4" t="s">
        <v>61</v>
      </c>
      <c r="C98" s="4" t="s">
        <v>11</v>
      </c>
      <c r="D98" s="11">
        <f t="shared" si="23"/>
        <v>0</v>
      </c>
      <c r="E98" s="32">
        <v>0</v>
      </c>
      <c r="F98" s="29">
        <f t="shared" si="31"/>
        <v>0</v>
      </c>
      <c r="G98" s="32">
        <v>0</v>
      </c>
      <c r="H98" s="30" t="e">
        <f t="shared" si="32"/>
        <v>#DIV/0!</v>
      </c>
      <c r="I98" s="2"/>
    </row>
    <row r="99" spans="1:9" ht="31.2" hidden="1" outlineLevel="1" x14ac:dyDescent="0.3">
      <c r="A99" s="6" t="s">
        <v>62</v>
      </c>
      <c r="B99" s="4" t="s">
        <v>63</v>
      </c>
      <c r="C99" s="4" t="s">
        <v>2</v>
      </c>
      <c r="D99" s="11">
        <f t="shared" si="23"/>
        <v>0</v>
      </c>
      <c r="E99" s="32">
        <v>0</v>
      </c>
      <c r="F99" s="29">
        <f t="shared" si="31"/>
        <v>0</v>
      </c>
      <c r="G99" s="32">
        <v>0</v>
      </c>
      <c r="H99" s="30" t="e">
        <f t="shared" si="32"/>
        <v>#DIV/0!</v>
      </c>
      <c r="I99" s="2"/>
    </row>
    <row r="100" spans="1:9" ht="31.2" hidden="1" outlineLevel="2" x14ac:dyDescent="0.3">
      <c r="A100" s="6" t="s">
        <v>10</v>
      </c>
      <c r="B100" s="4" t="s">
        <v>63</v>
      </c>
      <c r="C100" s="4" t="s">
        <v>11</v>
      </c>
      <c r="D100" s="11">
        <f t="shared" si="23"/>
        <v>0</v>
      </c>
      <c r="E100" s="32">
        <v>0</v>
      </c>
      <c r="F100" s="29">
        <f t="shared" si="31"/>
        <v>0</v>
      </c>
      <c r="G100" s="32">
        <v>0</v>
      </c>
      <c r="H100" s="30" t="e">
        <f t="shared" si="32"/>
        <v>#DIV/0!</v>
      </c>
      <c r="I100" s="2"/>
    </row>
    <row r="101" spans="1:9" ht="31.2" hidden="1" x14ac:dyDescent="0.3">
      <c r="A101" s="14" t="s">
        <v>74</v>
      </c>
      <c r="B101" s="15" t="s">
        <v>75</v>
      </c>
      <c r="C101" s="15" t="s">
        <v>2</v>
      </c>
      <c r="D101" s="11">
        <f t="shared" si="23"/>
        <v>0</v>
      </c>
      <c r="E101" s="32">
        <f>E104</f>
        <v>0</v>
      </c>
      <c r="F101" s="29">
        <f t="shared" si="31"/>
        <v>0</v>
      </c>
      <c r="G101" s="32">
        <f t="shared" ref="G101" si="33">G104</f>
        <v>0</v>
      </c>
      <c r="H101" s="30" t="e">
        <f t="shared" si="32"/>
        <v>#DIV/0!</v>
      </c>
      <c r="I101" s="2"/>
    </row>
    <row r="102" spans="1:9" ht="31.2" hidden="1" outlineLevel="1" x14ac:dyDescent="0.3">
      <c r="A102" s="6" t="s">
        <v>64</v>
      </c>
      <c r="B102" s="4" t="s">
        <v>65</v>
      </c>
      <c r="C102" s="4" t="s">
        <v>2</v>
      </c>
      <c r="D102" s="11">
        <f t="shared" si="23"/>
        <v>0</v>
      </c>
      <c r="E102" s="32">
        <v>0</v>
      </c>
      <c r="F102" s="29">
        <f t="shared" si="31"/>
        <v>0</v>
      </c>
      <c r="G102" s="32">
        <v>0</v>
      </c>
      <c r="H102" s="30" t="e">
        <f t="shared" si="32"/>
        <v>#DIV/0!</v>
      </c>
      <c r="I102" s="2"/>
    </row>
    <row r="103" spans="1:9" ht="31.2" hidden="1" outlineLevel="2" x14ac:dyDescent="0.3">
      <c r="A103" s="6" t="s">
        <v>10</v>
      </c>
      <c r="B103" s="4" t="s">
        <v>65</v>
      </c>
      <c r="C103" s="4" t="s">
        <v>11</v>
      </c>
      <c r="D103" s="11">
        <f t="shared" si="23"/>
        <v>0</v>
      </c>
      <c r="E103" s="32">
        <v>0</v>
      </c>
      <c r="F103" s="29">
        <f t="shared" si="31"/>
        <v>0</v>
      </c>
      <c r="G103" s="32">
        <v>0</v>
      </c>
      <c r="H103" s="30" t="e">
        <f t="shared" si="32"/>
        <v>#DIV/0!</v>
      </c>
      <c r="I103" s="2"/>
    </row>
    <row r="104" spans="1:9" hidden="1" outlineLevel="1" x14ac:dyDescent="0.3">
      <c r="A104" s="16" t="s">
        <v>66</v>
      </c>
      <c r="B104" s="17" t="s">
        <v>67</v>
      </c>
      <c r="C104" s="17" t="s">
        <v>2</v>
      </c>
      <c r="D104" s="11">
        <f t="shared" si="23"/>
        <v>0</v>
      </c>
      <c r="E104" s="32">
        <f>E105</f>
        <v>0</v>
      </c>
      <c r="F104" s="29">
        <f t="shared" si="31"/>
        <v>0</v>
      </c>
      <c r="G104" s="32">
        <f t="shared" ref="G104" si="34">G105</f>
        <v>0</v>
      </c>
      <c r="H104" s="30" t="e">
        <f t="shared" si="32"/>
        <v>#DIV/0!</v>
      </c>
      <c r="I104" s="2"/>
    </row>
    <row r="105" spans="1:9" ht="31.2" hidden="1" outlineLevel="2" x14ac:dyDescent="0.3">
      <c r="A105" s="18" t="s">
        <v>10</v>
      </c>
      <c r="B105" s="15" t="s">
        <v>75</v>
      </c>
      <c r="C105" s="19" t="s">
        <v>11</v>
      </c>
      <c r="D105" s="11">
        <f t="shared" si="23"/>
        <v>0</v>
      </c>
      <c r="E105" s="39">
        <v>0</v>
      </c>
      <c r="F105" s="29">
        <f t="shared" si="31"/>
        <v>0</v>
      </c>
      <c r="G105" s="39">
        <v>0</v>
      </c>
      <c r="H105" s="30" t="e">
        <f t="shared" si="32"/>
        <v>#DIV/0!</v>
      </c>
      <c r="I105" s="2"/>
    </row>
    <row r="106" spans="1:9" ht="14.4" customHeight="1" collapsed="1" x14ac:dyDescent="0.3">
      <c r="A106" s="67" t="s">
        <v>68</v>
      </c>
      <c r="B106" s="68"/>
      <c r="C106" s="68"/>
      <c r="D106" s="13">
        <f t="shared" si="23"/>
        <v>17209.269920000002</v>
      </c>
      <c r="E106" s="54">
        <f>E101+E92+E80+E77+E69+E54+E51+E37+E10+E41+E48</f>
        <v>17209269.920000002</v>
      </c>
      <c r="F106" s="48">
        <f>G106/1000-0.1</f>
        <v>12760.580649999998</v>
      </c>
      <c r="G106" s="54">
        <f>G101+G92+G80+G77+G69+G54+G51+G37+G10+G41+G48</f>
        <v>12760680.649999999</v>
      </c>
      <c r="H106" s="49">
        <f t="shared" si="32"/>
        <v>74.149459618679728</v>
      </c>
      <c r="I106" s="2"/>
    </row>
    <row r="107" spans="1:9" ht="12.75" customHeight="1" x14ac:dyDescent="0.3">
      <c r="A107" s="7"/>
      <c r="B107" s="3"/>
      <c r="C107" s="3"/>
      <c r="D107" s="3"/>
      <c r="E107" s="3"/>
      <c r="F107" s="26"/>
      <c r="G107" s="40"/>
      <c r="H107" s="26"/>
      <c r="I107" s="2"/>
    </row>
    <row r="108" spans="1:9" ht="25.65" customHeight="1" x14ac:dyDescent="0.3">
      <c r="A108" s="55"/>
      <c r="B108" s="56"/>
      <c r="C108" s="56"/>
      <c r="D108" s="56"/>
      <c r="E108" s="56"/>
      <c r="F108" s="27"/>
      <c r="G108" s="41"/>
      <c r="H108" s="27"/>
      <c r="I108" s="2"/>
    </row>
  </sheetData>
  <mergeCells count="14">
    <mergeCell ref="D1:H2"/>
    <mergeCell ref="A4:H4"/>
    <mergeCell ref="A5:H6"/>
    <mergeCell ref="G8:G9"/>
    <mergeCell ref="H8:H9"/>
    <mergeCell ref="A7:E7"/>
    <mergeCell ref="F8:F9"/>
    <mergeCell ref="A108:E108"/>
    <mergeCell ref="A8:A9"/>
    <mergeCell ref="B8:B9"/>
    <mergeCell ref="C8:C9"/>
    <mergeCell ref="E8:E9"/>
    <mergeCell ref="D8:D9"/>
    <mergeCell ref="A106:C106"/>
  </mergeCells>
  <pageMargins left="0.78740157480314965" right="0.59055118110236227" top="0.59055118110236227" bottom="0.59055118110236227" header="0.39370078740157483" footer="0.51181102362204722"/>
  <pageSetup paperSize="9" scale="52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2023-10-17T07:47:14Z</cp:lastPrinted>
  <dcterms:created xsi:type="dcterms:W3CDTF">2020-02-04T05:54:42Z</dcterms:created>
  <dcterms:modified xsi:type="dcterms:W3CDTF">2023-10-24T10:23:22Z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