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3\24-26 годы\бюджет 2024-2026\"/>
    </mc:Choice>
  </mc:AlternateContent>
  <bookViews>
    <workbookView xWindow="-120" yWindow="-120" windowWidth="15480" windowHeight="11640" activeTab="1"/>
  </bookViews>
  <sheets>
    <sheet name="Приложение 5" sheetId="2" r:id="rId1"/>
    <sheet name="Приложение 10" sheetId="3" r:id="rId2"/>
  </sheets>
  <definedNames>
    <definedName name="_xlnm._FilterDatabase" localSheetId="1" hidden="1">'Приложение 10'!$A$10:$K$114</definedName>
    <definedName name="_xlnm.Print_Titles" localSheetId="1">'Приложение 10'!$11:$11</definedName>
    <definedName name="_xlnm.Print_Titles" localSheetId="0">'Приложение 5'!$10:$10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0" i="2" l="1"/>
  <c r="D110" i="2" l="1"/>
  <c r="E109" i="2" l="1"/>
  <c r="D109" i="2" s="1"/>
  <c r="E118" i="2"/>
  <c r="G21" i="3" l="1"/>
  <c r="F51" i="3" l="1"/>
  <c r="G50" i="3"/>
  <c r="F50" i="3"/>
  <c r="F49" i="3"/>
  <c r="G48" i="3"/>
  <c r="F48" i="3"/>
  <c r="F47" i="3"/>
  <c r="F46" i="3" s="1"/>
  <c r="G46" i="3"/>
  <c r="G45" i="3"/>
  <c r="G44" i="3" s="1"/>
  <c r="F45" i="3"/>
  <c r="D51" i="3"/>
  <c r="E50" i="3"/>
  <c r="D50" i="3" s="1"/>
  <c r="D49" i="3"/>
  <c r="E48" i="3"/>
  <c r="D48" i="3"/>
  <c r="D47" i="3"/>
  <c r="E46" i="3"/>
  <c r="D46" i="3"/>
  <c r="E45" i="3"/>
  <c r="D45" i="3" s="1"/>
  <c r="G28" i="3"/>
  <c r="F28" i="3" s="1"/>
  <c r="G30" i="3"/>
  <c r="F30" i="3" s="1"/>
  <c r="F29" i="3"/>
  <c r="F31" i="3"/>
  <c r="D31" i="3"/>
  <c r="E30" i="3"/>
  <c r="D30" i="3" s="1"/>
  <c r="D29" i="3"/>
  <c r="E28" i="3"/>
  <c r="D28" i="3" s="1"/>
  <c r="G98" i="3"/>
  <c r="G105" i="3"/>
  <c r="D106" i="3"/>
  <c r="E105" i="3"/>
  <c r="D105" i="3" s="1"/>
  <c r="D79" i="3"/>
  <c r="G68" i="3"/>
  <c r="D66" i="3"/>
  <c r="G64" i="3"/>
  <c r="D60" i="3"/>
  <c r="D62" i="3"/>
  <c r="G23" i="3"/>
  <c r="G16" i="3"/>
  <c r="E31" i="2"/>
  <c r="D31" i="2" s="1"/>
  <c r="E33" i="2"/>
  <c r="D33" i="2" s="1"/>
  <c r="D32" i="2"/>
  <c r="D34" i="2"/>
  <c r="E98" i="3" l="1"/>
  <c r="F44" i="3"/>
  <c r="G43" i="3"/>
  <c r="F43" i="3" s="1"/>
  <c r="E44" i="3"/>
  <c r="E43" i="3" l="1"/>
  <c r="D43" i="3" s="1"/>
  <c r="D44" i="3"/>
  <c r="E94" i="2" l="1"/>
  <c r="D94" i="2" s="1"/>
  <c r="D95" i="2"/>
  <c r="E92" i="2"/>
  <c r="E57" i="2"/>
  <c r="E19" i="2" l="1"/>
  <c r="D22" i="2"/>
  <c r="F59" i="3" l="1"/>
  <c r="F60" i="3"/>
  <c r="F61" i="3"/>
  <c r="F62" i="3"/>
  <c r="E59" i="3"/>
  <c r="D59" i="3" s="1"/>
  <c r="E61" i="3"/>
  <c r="D61" i="3" s="1"/>
  <c r="C60" i="3"/>
  <c r="C62" i="3" s="1"/>
  <c r="C59" i="3"/>
  <c r="C61" i="3" s="1"/>
  <c r="E89" i="2" l="1"/>
  <c r="D50" i="2"/>
  <c r="D91" i="2"/>
  <c r="D54" i="2" l="1"/>
  <c r="E53" i="2"/>
  <c r="D53" i="2" s="1"/>
  <c r="D52" i="2"/>
  <c r="E51" i="2"/>
  <c r="D51" i="2" s="1"/>
  <c r="E56" i="2"/>
  <c r="E55" i="2" s="1"/>
  <c r="D55" i="2" s="1"/>
  <c r="D56" i="2" l="1"/>
  <c r="D49" i="2" l="1"/>
  <c r="D66" i="2"/>
  <c r="D79" i="2" l="1"/>
  <c r="D65" i="2" l="1"/>
  <c r="E49" i="2"/>
  <c r="E48" i="2" s="1"/>
  <c r="E47" i="2" s="1"/>
  <c r="D47" i="2" s="1"/>
  <c r="D48" i="2" l="1"/>
  <c r="F18" i="3"/>
  <c r="D18" i="3"/>
  <c r="E15" i="3"/>
  <c r="F17" i="3"/>
  <c r="D17" i="3"/>
  <c r="D14" i="3"/>
  <c r="F64" i="3"/>
  <c r="D64" i="3"/>
  <c r="G40" i="3"/>
  <c r="G39" i="3" s="1"/>
  <c r="E40" i="3"/>
  <c r="E39" i="3" s="1"/>
  <c r="D33" i="3"/>
  <c r="F33" i="3"/>
  <c r="F41" i="3"/>
  <c r="D41" i="3"/>
  <c r="G52" i="3"/>
  <c r="F52" i="3" s="1"/>
  <c r="G53" i="3"/>
  <c r="F53" i="3" s="1"/>
  <c r="F54" i="3"/>
  <c r="D54" i="3"/>
  <c r="E53" i="3"/>
  <c r="E52" i="3" s="1"/>
  <c r="D52" i="3" s="1"/>
  <c r="D44" i="2"/>
  <c r="E43" i="2"/>
  <c r="D103" i="2"/>
  <c r="E102" i="2"/>
  <c r="D102" i="2" s="1"/>
  <c r="E100" i="2"/>
  <c r="E126" i="2"/>
  <c r="D84" i="2"/>
  <c r="E83" i="2"/>
  <c r="D83" i="2" s="1"/>
  <c r="D24" i="2"/>
  <c r="E23" i="2"/>
  <c r="D23" i="2" s="1"/>
  <c r="E46" i="2" l="1"/>
  <c r="D46" i="2" s="1"/>
  <c r="D53" i="3"/>
  <c r="E37" i="2" l="1"/>
  <c r="E81" i="2" l="1"/>
  <c r="B81" i="2"/>
  <c r="D82" i="2"/>
  <c r="D81" i="2" l="1"/>
  <c r="E82" i="3" l="1"/>
  <c r="E81" i="3" s="1"/>
  <c r="G82" i="3"/>
  <c r="G81" i="3" s="1"/>
  <c r="G65" i="3"/>
  <c r="D91" i="3"/>
  <c r="E90" i="3"/>
  <c r="D90" i="3" s="1"/>
  <c r="D89" i="3"/>
  <c r="E88" i="3"/>
  <c r="D88" i="3" s="1"/>
  <c r="F87" i="3"/>
  <c r="F88" i="3"/>
  <c r="F89" i="3"/>
  <c r="F90" i="3"/>
  <c r="F91" i="3"/>
  <c r="D87" i="3" l="1"/>
  <c r="E87" i="3"/>
  <c r="G37" i="3" l="1"/>
  <c r="E37" i="3"/>
  <c r="G69" i="3" l="1"/>
  <c r="E69" i="3"/>
  <c r="F14" i="3"/>
  <c r="E13" i="3"/>
  <c r="G85" i="3"/>
  <c r="G84" i="3" s="1"/>
  <c r="G71" i="3"/>
  <c r="E71" i="3"/>
  <c r="E58" i="3" s="1"/>
  <c r="G67" i="3"/>
  <c r="E67" i="3"/>
  <c r="E65" i="3"/>
  <c r="G63" i="3"/>
  <c r="F63" i="3" s="1"/>
  <c r="E63" i="3"/>
  <c r="D63" i="3" s="1"/>
  <c r="G56" i="3"/>
  <c r="G55" i="3" s="1"/>
  <c r="E56" i="3"/>
  <c r="E55" i="3" s="1"/>
  <c r="E32" i="3"/>
  <c r="G32" i="3"/>
  <c r="G26" i="3"/>
  <c r="E26" i="3"/>
  <c r="D21" i="3"/>
  <c r="G22" i="3"/>
  <c r="E22" i="3"/>
  <c r="F21" i="3"/>
  <c r="E85" i="3" l="1"/>
  <c r="E84" i="3" s="1"/>
  <c r="G78" i="3"/>
  <c r="G77" i="3" s="1"/>
  <c r="G15" i="3"/>
  <c r="G34" i="3"/>
  <c r="E78" i="3"/>
  <c r="E77" i="3" s="1"/>
  <c r="G58" i="3"/>
  <c r="F58" i="3" s="1"/>
  <c r="E34" i="3"/>
  <c r="E12" i="3" s="1"/>
  <c r="E19" i="3"/>
  <c r="G19" i="3"/>
  <c r="G13" i="3"/>
  <c r="E65" i="2"/>
  <c r="E78" i="2"/>
  <c r="G12" i="3" l="1"/>
  <c r="G112" i="3" s="1"/>
  <c r="D58" i="3"/>
  <c r="E112" i="3"/>
  <c r="F12" i="3"/>
  <c r="E77" i="2"/>
  <c r="D78" i="2"/>
  <c r="D118" i="2"/>
  <c r="D119" i="2"/>
  <c r="D120" i="2"/>
  <c r="D121" i="2"/>
  <c r="D122" i="2"/>
  <c r="D123" i="2"/>
  <c r="D125" i="2"/>
  <c r="E124" i="2"/>
  <c r="D124" i="2" s="1"/>
  <c r="E107" i="2"/>
  <c r="D108" i="2"/>
  <c r="E138" i="2"/>
  <c r="D139" i="2"/>
  <c r="D57" i="2"/>
  <c r="D107" i="2" l="1"/>
  <c r="E106" i="2"/>
  <c r="D106" i="2" s="1"/>
  <c r="F112" i="3"/>
  <c r="D138" i="2"/>
  <c r="D70" i="2" l="1"/>
  <c r="D16" i="2"/>
  <c r="D21" i="2"/>
  <c r="D72" i="2"/>
  <c r="D74" i="2"/>
  <c r="D76" i="2"/>
  <c r="D80" i="2"/>
  <c r="D87" i="2"/>
  <c r="D90" i="2"/>
  <c r="D93" i="2"/>
  <c r="D97" i="2"/>
  <c r="D99" i="2"/>
  <c r="D101" i="2"/>
  <c r="E13" i="2" l="1"/>
  <c r="E15" i="2"/>
  <c r="E25" i="2"/>
  <c r="D25" i="2" s="1"/>
  <c r="E27" i="2"/>
  <c r="D27" i="2" s="1"/>
  <c r="E29" i="2"/>
  <c r="E35" i="2"/>
  <c r="D35" i="2" s="1"/>
  <c r="D37" i="2"/>
  <c r="E40" i="2"/>
  <c r="D40" i="2" s="1"/>
  <c r="D43" i="2"/>
  <c r="E60" i="2"/>
  <c r="D60" i="2" s="1"/>
  <c r="E63" i="2"/>
  <c r="E67" i="2"/>
  <c r="E69" i="2"/>
  <c r="E71" i="2"/>
  <c r="E73" i="2"/>
  <c r="D73" i="2" s="1"/>
  <c r="E75" i="2"/>
  <c r="E86" i="2"/>
  <c r="D86" i="2" s="1"/>
  <c r="E96" i="2"/>
  <c r="E88" i="2" s="1"/>
  <c r="E98" i="2"/>
  <c r="D98" i="2" s="1"/>
  <c r="D100" i="2"/>
  <c r="E116" i="2"/>
  <c r="E115" i="2" s="1"/>
  <c r="E136" i="2"/>
  <c r="D69" i="2"/>
  <c r="D117" i="2"/>
  <c r="F13" i="3"/>
  <c r="F15" i="3"/>
  <c r="F16" i="3"/>
  <c r="F19" i="3"/>
  <c r="F20" i="3"/>
  <c r="F22" i="3"/>
  <c r="F23" i="3"/>
  <c r="F24" i="3"/>
  <c r="F25" i="3"/>
  <c r="F26" i="3"/>
  <c r="F27" i="3"/>
  <c r="F32" i="3"/>
  <c r="F34" i="3"/>
  <c r="F35" i="3"/>
  <c r="F36" i="3"/>
  <c r="F37" i="3"/>
  <c r="F38" i="3"/>
  <c r="F39" i="3"/>
  <c r="F40" i="3"/>
  <c r="F42" i="3"/>
  <c r="F55" i="3"/>
  <c r="F56" i="3"/>
  <c r="F57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D13" i="3"/>
  <c r="D15" i="3"/>
  <c r="D16" i="3"/>
  <c r="D19" i="3"/>
  <c r="D20" i="3"/>
  <c r="D22" i="3"/>
  <c r="D23" i="3"/>
  <c r="D24" i="3"/>
  <c r="D25" i="3"/>
  <c r="D26" i="3"/>
  <c r="D27" i="3"/>
  <c r="D32" i="3"/>
  <c r="D34" i="3"/>
  <c r="D35" i="3"/>
  <c r="D36" i="3"/>
  <c r="D37" i="3"/>
  <c r="D38" i="3"/>
  <c r="D39" i="3"/>
  <c r="D40" i="3"/>
  <c r="D42" i="3"/>
  <c r="D55" i="3"/>
  <c r="D56" i="3"/>
  <c r="D57" i="3"/>
  <c r="D65" i="3"/>
  <c r="D67" i="3"/>
  <c r="D68" i="3"/>
  <c r="D69" i="3"/>
  <c r="D70" i="3"/>
  <c r="D71" i="3"/>
  <c r="D72" i="3"/>
  <c r="D73" i="3"/>
  <c r="D74" i="3"/>
  <c r="D75" i="3"/>
  <c r="D76" i="3"/>
  <c r="D77" i="3"/>
  <c r="D78" i="3"/>
  <c r="D80" i="3"/>
  <c r="D81" i="3"/>
  <c r="D82" i="3"/>
  <c r="D83" i="3"/>
  <c r="D84" i="3"/>
  <c r="D85" i="3"/>
  <c r="D86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7" i="3"/>
  <c r="D108" i="3"/>
  <c r="D109" i="3"/>
  <c r="D110" i="3"/>
  <c r="D111" i="3"/>
  <c r="D112" i="3"/>
  <c r="D12" i="3"/>
  <c r="D14" i="2"/>
  <c r="D17" i="2"/>
  <c r="D18" i="2"/>
  <c r="D20" i="2"/>
  <c r="D26" i="2"/>
  <c r="D28" i="2"/>
  <c r="D30" i="2"/>
  <c r="D36" i="2"/>
  <c r="D38" i="2"/>
  <c r="D39" i="2"/>
  <c r="D41" i="2"/>
  <c r="D45" i="2"/>
  <c r="D61" i="2"/>
  <c r="D64" i="2"/>
  <c r="D68" i="2"/>
  <c r="D126" i="2"/>
  <c r="D127" i="2"/>
  <c r="D137" i="2"/>
  <c r="D96" i="2" l="1"/>
  <c r="E12" i="2"/>
  <c r="D71" i="2"/>
  <c r="E62" i="2"/>
  <c r="D62" i="2" s="1"/>
  <c r="D13" i="2"/>
  <c r="D89" i="2"/>
  <c r="D67" i="2"/>
  <c r="E85" i="2"/>
  <c r="D85" i="2" s="1"/>
  <c r="D29" i="2"/>
  <c r="D75" i="2"/>
  <c r="D136" i="2"/>
  <c r="D116" i="2"/>
  <c r="D63" i="2"/>
  <c r="E42" i="2"/>
  <c r="D42" i="2" s="1"/>
  <c r="D92" i="2"/>
  <c r="D15" i="2"/>
  <c r="D19" i="2"/>
  <c r="D77" i="2"/>
  <c r="E59" i="2"/>
  <c r="D59" i="2" s="1"/>
  <c r="E140" i="2" l="1"/>
  <c r="D140" i="2" s="1"/>
  <c r="D88" i="2"/>
  <c r="D12" i="2"/>
  <c r="D115" i="2"/>
</calcChain>
</file>

<file path=xl/sharedStrings.xml><?xml version="1.0" encoding="utf-8"?>
<sst xmlns="http://schemas.openxmlformats.org/spreadsheetml/2006/main" count="639" uniqueCount="168">
  <si>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</si>
  <si>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</si>
  <si>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</si>
  <si>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</si>
  <si>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</si>
  <si>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</si>
  <si>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</si>
  <si>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</si>
  <si>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</si>
  <si>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</si>
  <si>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</si>
  <si>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</si>
  <si>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</si>
  <si>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</si>
  <si>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</si>
  <si>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</si>
  <si>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</si>
  <si>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</si>
  <si>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</si>
  <si>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</si>
  <si>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</si>
  <si>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</si>
  <si>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</si>
  <si>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</si>
  <si>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</si>
  <si>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</si>
  <si>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</si>
  <si>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</si>
  <si>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</si>
  <si>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</si>
  <si>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</si>
  <si>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</si>
  <si>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</si>
  <si>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</si>
  <si>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</si>
  <si>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</si>
  <si>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</si>
  <si>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</si>
  <si>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</si>
  <si>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</si>
  <si>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</si>
  <si>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</si>
  <si>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</si>
  <si>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</si>
  <si>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</si>
  <si>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</si>
  <si>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</si>
  <si>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</si>
  <si>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</si>
  <si>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</si>
  <si>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</si>
  <si>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</si>
  <si>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</si>
  <si>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</si>
  <si>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</si>
  <si>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</si>
  <si>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</si>
  <si>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</si>
  <si>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1100015550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</si>
  <si>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</si>
  <si>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</si>
  <si>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</si>
  <si>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</si>
  <si>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>120F255550</t>
  </si>
  <si>
    <t xml:space="preserve">    Расходы на благоустройство территории пгт Нижнеивкино за счет областной субсидии</t>
  </si>
  <si>
    <t>120S255550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</si>
  <si>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</si>
  <si>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</si>
  <si>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</si>
  <si>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</si>
  <si>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</si>
  <si>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</si>
  <si>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</si>
  <si>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</si>
  <si>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</si>
  <si>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</si>
  <si>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</si>
  <si>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</si>
  <si>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</si>
  <si>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</si>
  <si>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</si>
  <si>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</si>
  <si>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</si>
  <si>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</si>
  <si>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</si>
  <si>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</si>
  <si>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11000S5550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</si>
  <si>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</si>
  <si>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</si>
  <si>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</si>
  <si>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</si>
  <si>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</si>
  <si>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>Ремонт автомобильных дорог местного значения с твердым покрытием в границах городских населенных пунктах</t>
  </si>
  <si>
    <t xml:space="preserve">            Закупка товаров, работ и услуг для обеспечения государственных (муниципальных) нужд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</si>
  <si>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</si>
  <si>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Приложение № 5</t>
  </si>
  <si>
    <t>Приложение №10</t>
  </si>
  <si>
    <t>11000S5175</t>
  </si>
  <si>
    <t>080001403А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</si>
  <si>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</si>
  <si>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</si>
  <si>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</si>
  <si>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</si>
  <si>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</si>
  <si>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</si>
  <si>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</si>
  <si>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Муниципальная програма "Развитие транспортной системы муниципального образования Нижнеивкинское городское поселение" на 2023-2027</t>
  </si>
  <si>
    <t>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</si>
  <si>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</si>
  <si>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</si>
  <si>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</si>
  <si>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</si>
  <si>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>08000L5190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</si>
  <si>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</si>
  <si>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>0400000000</t>
  </si>
  <si>
    <t>0400001040</t>
  </si>
  <si>
    <t xml:space="preserve">      Расходы на ремонт проезжей части пер.Солнечный</t>
  </si>
  <si>
    <t xml:space="preserve">          Расходы на ремонт проезжей части пер.Солнечный</t>
  </si>
  <si>
    <t>11000S5176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</si>
  <si>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</si>
  <si>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</si>
  <si>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</si>
  <si>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</si>
  <si>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 xml:space="preserve">Муниципальная программа "Обеспечение безопасности жизнедеятельности населения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</si>
  <si>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</si>
  <si>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</si>
  <si>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0300000000</t>
  </si>
  <si>
    <t xml:space="preserve">Подпрограмма "Профилактика правонарушений и борьба с преступностью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</si>
  <si>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</si>
  <si>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0310000000</t>
  </si>
  <si>
    <t>0310015160</t>
  </si>
  <si>
    <t>0100016050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</si>
  <si>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</si>
  <si>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</si>
  <si>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03100S5160</t>
  </si>
  <si>
    <t>031004010</t>
  </si>
  <si>
    <t>11000S5210</t>
  </si>
  <si>
    <t>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</si>
  <si>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Капитальный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</si>
  <si>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Иные бюджетные ассигнования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</si>
  <si>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</si>
  <si>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</si>
  <si>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</si>
  <si>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</si>
  <si>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>07000S7170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</si>
  <si>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2024 год </t>
  </si>
  <si>
    <t>Сумма всего (тыс.руб.)       на 2024</t>
  </si>
  <si>
    <t>Сумма всего (руб.)       на 2024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</si>
  <si>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</si>
  <si>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</si>
  <si>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</si>
  <si>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010015560</t>
  </si>
  <si>
    <t>0100S5560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</si>
  <si>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2025-2026 года</t>
  </si>
  <si>
    <t xml:space="preserve">Сумма всего (тыс. руб.) на 2025 </t>
  </si>
  <si>
    <t>Сумма всего (тыс. руб.) на 2026</t>
  </si>
  <si>
    <t>11000S7170</t>
  </si>
  <si>
    <t>120F215370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</si>
  <si>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</si>
  <si>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</si>
  <si>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1300Ж15540</t>
  </si>
  <si>
    <t>Софинансирование расходов по созданию мест (площадок) накопления тко</t>
  </si>
  <si>
    <t>Уличное освещение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</si>
  <si>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</si>
  <si>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</si>
  <si>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 xml:space="preserve">от21.12.2023 №11/81 </t>
  </si>
  <si>
    <t>120F2S5370</t>
  </si>
  <si>
    <r>
      <t>от 21.12.2023 №11</t>
    </r>
    <r>
      <rPr>
        <sz val="12"/>
        <color rgb="FFFF0000"/>
        <rFont val="Times New Roman"/>
        <family val="1"/>
        <charset val="204"/>
      </rPr>
      <t xml:space="preserve">/81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</si>
</sst>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0" fontId="8" fillId="0" borderId="2" xfId="6" applyNumberFormat="1" applyFont="1" applyFill="1" applyProtection="1">
      <alignment vertical="top" wrapText="1"/>
    </xf>
    <xf numFmtId="0" fontId="9" fillId="0" borderId="0" xfId="0" applyFont="1" applyAlignment="1">
      <alignment wrapText="1"/>
    </xf>
    <xf numFmtId="4" fontId="8" fillId="0" borderId="2" xfId="8" applyNumberFormat="1" applyFont="1" applyFill="1" applyAlignment="1" applyProtection="1">
      <alignment horizontal="center" vertical="top" shrinkToFit="1"/>
    </xf>
    <xf numFmtId="4" fontId="7" fillId="0" borderId="5" xfId="11" applyNumberFormat="1" applyFont="1" applyFill="1" applyBorder="1" applyAlignment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1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166" fontId="7" fillId="0" borderId="9" xfId="8" applyNumberFormat="1" applyFont="1" applyFill="1" applyBorder="1" applyAlignment="1" applyProtection="1">
      <alignment horizontal="center" vertical="top" shrinkToFit="1"/>
    </xf>
    <xf numFmtId="4" fontId="8" fillId="0" borderId="9" xfId="8" applyNumberFormat="1" applyFont="1" applyFill="1" applyBorder="1" applyProtection="1">
      <alignment horizontal="right" vertical="top" shrinkToFit="1"/>
    </xf>
    <xf numFmtId="0" fontId="0" fillId="0" borderId="5" xfId="0" applyBorder="1" applyProtection="1">
      <protection locked="0"/>
    </xf>
    <xf numFmtId="4" fontId="8" fillId="5" borderId="4" xfId="8" applyNumberFormat="1" applyFont="1" applyFill="1" applyBorder="1" applyProtection="1">
      <alignment horizontal="right" vertical="top" shrinkToFit="1"/>
    </xf>
    <xf numFmtId="166" fontId="8" fillId="0" borderId="14" xfId="8" applyNumberFormat="1" applyFont="1" applyFill="1" applyBorder="1" applyAlignment="1" applyProtection="1">
      <alignment horizontal="center" vertical="top" shrinkToFit="1"/>
    </xf>
    <xf numFmtId="166" fontId="8" fillId="0" borderId="4" xfId="8" applyNumberFormat="1" applyFont="1" applyFill="1" applyBorder="1" applyProtection="1">
      <alignment horizontal="right" vertical="top" shrinkToFit="1"/>
    </xf>
    <xf numFmtId="4" fontId="8" fillId="0" borderId="15" xfId="8" applyNumberFormat="1" applyFont="1" applyFill="1" applyBorder="1" applyProtection="1">
      <alignment horizontal="right" vertical="top" shrinkToFit="1"/>
    </xf>
    <xf numFmtId="166" fontId="8" fillId="0" borderId="5" xfId="8" applyNumberFormat="1" applyFont="1" applyFill="1" applyBorder="1" applyAlignment="1" applyProtection="1">
      <alignment horizontal="center" vertical="top" shrinkToFit="1"/>
    </xf>
    <xf numFmtId="2" fontId="0" fillId="0" borderId="13" xfId="0" applyNumberFormat="1" applyBorder="1" applyAlignment="1" applyProtection="1">
      <alignment horizontal="center" vertical="top"/>
      <protection locked="0"/>
    </xf>
    <xf numFmtId="0" fontId="7" fillId="0" borderId="4" xfId="28" applyNumberFormat="1" applyFont="1" applyFill="1" applyBorder="1" applyAlignment="1" applyProtection="1">
      <alignment horizontal="left" vertical="top" wrapTex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 applyProtection="1">
      <alignment vertical="top"/>
      <protection locked="0"/>
    </xf>
    <xf numFmtId="0" fontId="10" fillId="0" borderId="0" xfId="0" applyFont="1" applyAlignment="1">
      <alignment wrapText="1"/>
    </xf>
    <xf numFmtId="0" fontId="9" fillId="0" borderId="0" xfId="0" applyFont="1"/>
    <xf numFmtId="49" fontId="8" fillId="0" borderId="16" xfId="7" applyNumberFormat="1" applyFont="1" applyFill="1" applyBorder="1" applyProtection="1">
      <alignment horizontal="center" vertical="top" shrinkToFi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8" fillId="0" borderId="5" xfId="6" applyNumberFormat="1" applyFont="1" applyBorder="1" applyAlignment="1" applyProtection="1">
      <alignment vertical="top" wrapTex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showGridLines="0" view="pageBreakPreview" topLeftCell="A42" zoomScaleNormal="100" zoomScaleSheetLayoutView="100" workbookViewId="0">
      <selection activeCell="E42" sqref="E1:E1048576"/>
    </sheetView>
  </sheetViews>
  <sheetFormatPr defaultColWidth="9.109375" defaultRowHeight="15.6" outlineLevelRow="2" x14ac:dyDescent="0.3"/>
  <cols>
    <col min="1" max="1" width="65.5546875" style="11" customWidth="1"/>
    <col min="2" max="2" width="10.6640625" style="7" customWidth="1"/>
    <col min="3" max="3" width="7.6640625" style="7" customWidth="1"/>
    <col min="4" max="4" width="16" style="7" customWidth="1"/>
    <col min="5" max="5" width="13.5546875" style="7" hidden="1" customWidth="1"/>
    <col min="6" max="6" width="9.109375" style="1" customWidth="1"/>
    <col min="7" max="16384" width="9.109375" style="1"/>
  </cols>
  <sheetData>
    <row r="1" spans="1:6" x14ac:dyDescent="0.3">
      <c r="A1" s="12"/>
      <c r="B1" s="13" t="s">
        <v>95</v>
      </c>
      <c r="C1" s="14"/>
      <c r="D1" s="14"/>
    </row>
    <row r="2" spans="1:6" x14ac:dyDescent="0.3">
      <c r="A2" s="12"/>
      <c r="B2" s="13" t="s">
        <v>82</v>
      </c>
      <c r="C2" s="14"/>
      <c r="D2" s="14"/>
    </row>
    <row r="3" spans="1:6" x14ac:dyDescent="0.3">
      <c r="A3" s="12"/>
      <c r="B3" s="13" t="s">
        <v>83</v>
      </c>
      <c r="C3" s="14"/>
      <c r="D3" s="14"/>
    </row>
    <row r="4" spans="1:6" x14ac:dyDescent="0.3">
      <c r="A4" s="12"/>
      <c r="B4" s="13" t="s">
        <v>167</v>
      </c>
      <c r="C4" s="14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98" t="s">
        <v>84</v>
      </c>
      <c r="B6" s="98"/>
      <c r="C6" s="98"/>
      <c r="D6" s="98"/>
      <c r="E6" s="98"/>
    </row>
    <row r="7" spans="1:6" ht="15.75" customHeight="1" x14ac:dyDescent="0.3">
      <c r="A7" s="99" t="s">
        <v>145</v>
      </c>
      <c r="B7" s="99"/>
      <c r="C7" s="99"/>
      <c r="D7" s="99"/>
      <c r="E7" s="99"/>
    </row>
    <row r="8" spans="1:6" ht="33.6" customHeight="1" x14ac:dyDescent="0.3">
      <c r="A8" s="99"/>
      <c r="B8" s="99"/>
      <c r="C8" s="99"/>
      <c r="D8" s="99"/>
      <c r="E8" s="99"/>
    </row>
    <row r="9" spans="1:6" ht="4.2" customHeight="1" x14ac:dyDescent="0.3">
      <c r="A9" s="108"/>
      <c r="B9" s="109"/>
      <c r="C9" s="109"/>
      <c r="D9" s="109"/>
      <c r="E9" s="109"/>
      <c r="F9" s="2"/>
    </row>
    <row r="10" spans="1:6" ht="42.75" customHeight="1" x14ac:dyDescent="0.3">
      <c r="A10" s="100" t="s">
        <v>85</v>
      </c>
      <c r="B10" s="102" t="s">
        <v>0</v>
      </c>
      <c r="C10" s="104" t="s">
        <v>1</v>
      </c>
      <c r="D10" s="106" t="s">
        <v>146</v>
      </c>
      <c r="E10" s="106" t="s">
        <v>147</v>
      </c>
      <c r="F10" s="2"/>
    </row>
    <row r="11" spans="1:6" ht="14.4" x14ac:dyDescent="0.3">
      <c r="A11" s="101"/>
      <c r="B11" s="103"/>
      <c r="C11" s="105"/>
      <c r="D11" s="107"/>
      <c r="E11" s="107"/>
      <c r="F11" s="2"/>
    </row>
    <row r="12" spans="1:6" ht="78" x14ac:dyDescent="0.3">
      <c r="A12" s="18" t="s">
        <v>99</v>
      </c>
      <c r="B12" s="20" t="s">
        <v>3</v>
      </c>
      <c r="C12" s="20" t="s">
        <v>2</v>
      </c>
      <c r="D12" s="21">
        <f>E12/1000</f>
        <v>6205.9040000000005</v>
      </c>
      <c r="E12" s="47">
        <f>E13+E15+E19+E25+E27+E29+E35+E37+E40+E23+E31+E33</f>
        <v>6205904</v>
      </c>
      <c r="F12" s="2"/>
    </row>
    <row r="13" spans="1:6" outlineLevel="1" x14ac:dyDescent="0.3">
      <c r="A13" s="16" t="s">
        <v>4</v>
      </c>
      <c r="B13" s="17" t="s">
        <v>5</v>
      </c>
      <c r="C13" s="17" t="s">
        <v>2</v>
      </c>
      <c r="D13" s="19">
        <f>E13/1000</f>
        <v>904.7</v>
      </c>
      <c r="E13" s="45">
        <f>E14</f>
        <v>904700</v>
      </c>
      <c r="F13" s="2"/>
    </row>
    <row r="14" spans="1:6" ht="62.4" outlineLevel="2" x14ac:dyDescent="0.3">
      <c r="A14" s="9" t="s">
        <v>6</v>
      </c>
      <c r="B14" s="5" t="s">
        <v>5</v>
      </c>
      <c r="C14" s="5" t="s">
        <v>7</v>
      </c>
      <c r="D14" s="19">
        <f t="shared" ref="D14:D68" si="0">E14/1000</f>
        <v>904.7</v>
      </c>
      <c r="E14" s="46">
        <v>904700</v>
      </c>
      <c r="F14" s="2"/>
    </row>
    <row r="15" spans="1:6" outlineLevel="1" x14ac:dyDescent="0.3">
      <c r="A15" s="9" t="s">
        <v>8</v>
      </c>
      <c r="B15" s="5" t="s">
        <v>9</v>
      </c>
      <c r="C15" s="5" t="s">
        <v>2</v>
      </c>
      <c r="D15" s="19">
        <f>E15/1000</f>
        <v>3172.904</v>
      </c>
      <c r="E15" s="46">
        <f>E16+E17+E18</f>
        <v>3172904</v>
      </c>
      <c r="F15" s="2"/>
    </row>
    <row r="16" spans="1:6" ht="62.4" outlineLevel="2" x14ac:dyDescent="0.3">
      <c r="A16" s="9" t="s">
        <v>6</v>
      </c>
      <c r="B16" s="5" t="s">
        <v>9</v>
      </c>
      <c r="C16" s="5" t="s">
        <v>7</v>
      </c>
      <c r="D16" s="19">
        <f>E16/1000</f>
        <v>2574.5</v>
      </c>
      <c r="E16" s="46">
        <v>2574500</v>
      </c>
      <c r="F16" s="2"/>
    </row>
    <row r="17" spans="1:6" ht="31.2" outlineLevel="2" x14ac:dyDescent="0.3">
      <c r="A17" s="9" t="s">
        <v>10</v>
      </c>
      <c r="B17" s="5" t="s">
        <v>9</v>
      </c>
      <c r="C17" s="5" t="s">
        <v>11</v>
      </c>
      <c r="D17" s="19">
        <f t="shared" si="0"/>
        <v>527.63400000000001</v>
      </c>
      <c r="E17" s="46">
        <v>527634</v>
      </c>
      <c r="F17" s="2"/>
    </row>
    <row r="18" spans="1:6" outlineLevel="2" x14ac:dyDescent="0.3">
      <c r="A18" s="9" t="s">
        <v>12</v>
      </c>
      <c r="B18" s="5" t="s">
        <v>9</v>
      </c>
      <c r="C18" s="5" t="s">
        <v>13</v>
      </c>
      <c r="D18" s="19">
        <f t="shared" si="0"/>
        <v>70.77</v>
      </c>
      <c r="E18" s="46">
        <v>70770</v>
      </c>
      <c r="F18" s="2"/>
    </row>
    <row r="19" spans="1:6" ht="31.2" outlineLevel="1" x14ac:dyDescent="0.3">
      <c r="A19" s="9" t="s">
        <v>14</v>
      </c>
      <c r="B19" s="5" t="s">
        <v>15</v>
      </c>
      <c r="C19" s="5" t="s">
        <v>2</v>
      </c>
      <c r="D19" s="19">
        <f>E19/1000</f>
        <v>1389.5</v>
      </c>
      <c r="E19" s="46">
        <f>E20+E21+E22</f>
        <v>1389500</v>
      </c>
      <c r="F19" s="2"/>
    </row>
    <row r="20" spans="1:6" ht="62.4" outlineLevel="2" x14ac:dyDescent="0.3">
      <c r="A20" s="9" t="s">
        <v>6</v>
      </c>
      <c r="B20" s="5" t="s">
        <v>15</v>
      </c>
      <c r="C20" s="5" t="s">
        <v>7</v>
      </c>
      <c r="D20" s="19">
        <f t="shared" si="0"/>
        <v>1322</v>
      </c>
      <c r="E20" s="46">
        <v>1322000</v>
      </c>
      <c r="F20" s="2"/>
    </row>
    <row r="21" spans="1:6" ht="31.2" outlineLevel="2" x14ac:dyDescent="0.3">
      <c r="A21" s="9" t="s">
        <v>10</v>
      </c>
      <c r="B21" s="5" t="s">
        <v>15</v>
      </c>
      <c r="C21" s="5" t="s">
        <v>11</v>
      </c>
      <c r="D21" s="19">
        <f>E21/1000</f>
        <v>67.5</v>
      </c>
      <c r="E21" s="46">
        <v>67500</v>
      </c>
      <c r="F21" s="2"/>
    </row>
    <row r="22" spans="1:6" outlineLevel="2" x14ac:dyDescent="0.3">
      <c r="A22" s="9" t="s">
        <v>12</v>
      </c>
      <c r="B22" s="44" t="s">
        <v>15</v>
      </c>
      <c r="C22" s="5">
        <v>800</v>
      </c>
      <c r="D22" s="19">
        <f>E22/1000</f>
        <v>0</v>
      </c>
      <c r="E22" s="46">
        <v>0</v>
      </c>
      <c r="F22" s="2"/>
    </row>
    <row r="23" spans="1:6" ht="31.2" outlineLevel="2" x14ac:dyDescent="0.3">
      <c r="A23" s="55" t="s">
        <v>107</v>
      </c>
      <c r="B23" s="5" t="s">
        <v>109</v>
      </c>
      <c r="C23" s="5" t="s">
        <v>2</v>
      </c>
      <c r="D23" s="19">
        <f t="shared" ref="D23:D24" si="1">E23/1000</f>
        <v>207.5</v>
      </c>
      <c r="E23" s="46">
        <f>E24</f>
        <v>207500</v>
      </c>
      <c r="F23" s="2"/>
    </row>
    <row r="24" spans="1:6" ht="62.4" outlineLevel="2" x14ac:dyDescent="0.3">
      <c r="A24" s="70" t="s">
        <v>108</v>
      </c>
      <c r="B24" s="5" t="s">
        <v>109</v>
      </c>
      <c r="C24" s="5" t="s">
        <v>7</v>
      </c>
      <c r="D24" s="19">
        <f t="shared" si="1"/>
        <v>207.5</v>
      </c>
      <c r="E24" s="46">
        <v>207500</v>
      </c>
      <c r="F24" s="2"/>
    </row>
    <row r="25" spans="1:6" outlineLevel="1" x14ac:dyDescent="0.3">
      <c r="A25" s="9" t="s">
        <v>16</v>
      </c>
      <c r="B25" s="5" t="s">
        <v>17</v>
      </c>
      <c r="C25" s="5" t="s">
        <v>2</v>
      </c>
      <c r="D25" s="19">
        <f>E25/1000</f>
        <v>12.5</v>
      </c>
      <c r="E25" s="46">
        <f>E26</f>
        <v>12500</v>
      </c>
      <c r="F25" s="2"/>
    </row>
    <row r="26" spans="1:6" outlineLevel="2" x14ac:dyDescent="0.3">
      <c r="A26" s="9" t="s">
        <v>12</v>
      </c>
      <c r="B26" s="5" t="s">
        <v>17</v>
      </c>
      <c r="C26" s="5" t="s">
        <v>13</v>
      </c>
      <c r="D26" s="19">
        <f t="shared" si="0"/>
        <v>12.5</v>
      </c>
      <c r="E26" s="46">
        <v>12500</v>
      </c>
      <c r="F26" s="2"/>
    </row>
    <row r="27" spans="1:6" outlineLevel="1" x14ac:dyDescent="0.3">
      <c r="A27" s="9" t="s">
        <v>18</v>
      </c>
      <c r="B27" s="5" t="s">
        <v>19</v>
      </c>
      <c r="C27" s="5" t="s">
        <v>2</v>
      </c>
      <c r="D27" s="19">
        <f>E27/1000</f>
        <v>10</v>
      </c>
      <c r="E27" s="46">
        <f>E28</f>
        <v>10000</v>
      </c>
      <c r="F27" s="2"/>
    </row>
    <row r="28" spans="1:6" outlineLevel="2" x14ac:dyDescent="0.3">
      <c r="A28" s="9" t="s">
        <v>12</v>
      </c>
      <c r="B28" s="5" t="s">
        <v>19</v>
      </c>
      <c r="C28" s="5" t="s">
        <v>13</v>
      </c>
      <c r="D28" s="19">
        <f t="shared" si="0"/>
        <v>10</v>
      </c>
      <c r="E28" s="46">
        <v>10000</v>
      </c>
      <c r="F28" s="2"/>
    </row>
    <row r="29" spans="1:6" outlineLevel="1" x14ac:dyDescent="0.3">
      <c r="A29" s="9" t="s">
        <v>20</v>
      </c>
      <c r="B29" s="5" t="s">
        <v>21</v>
      </c>
      <c r="C29" s="5" t="s">
        <v>2</v>
      </c>
      <c r="D29" s="19">
        <f>E29/1000</f>
        <v>44.1</v>
      </c>
      <c r="E29" s="46">
        <f>E30</f>
        <v>44100</v>
      </c>
      <c r="F29" s="2"/>
    </row>
    <row r="30" spans="1:6" outlineLevel="2" x14ac:dyDescent="0.3">
      <c r="A30" s="9" t="s">
        <v>22</v>
      </c>
      <c r="B30" s="5" t="s">
        <v>21</v>
      </c>
      <c r="C30" s="5" t="s">
        <v>23</v>
      </c>
      <c r="D30" s="19">
        <f t="shared" si="0"/>
        <v>44.1</v>
      </c>
      <c r="E30" s="46">
        <v>44100</v>
      </c>
      <c r="F30" s="2"/>
    </row>
    <row r="31" spans="1:6" outlineLevel="2" x14ac:dyDescent="0.3">
      <c r="A31" s="95" t="s">
        <v>148</v>
      </c>
      <c r="B31" s="56" t="s">
        <v>151</v>
      </c>
      <c r="C31" s="44" t="s">
        <v>2</v>
      </c>
      <c r="D31" s="19">
        <f t="shared" si="0"/>
        <v>73.260000000000005</v>
      </c>
      <c r="E31" s="46">
        <f>E32</f>
        <v>73260</v>
      </c>
      <c r="F31" s="2"/>
    </row>
    <row r="32" spans="1:6" ht="31.2" outlineLevel="2" x14ac:dyDescent="0.3">
      <c r="A32" s="95" t="s">
        <v>149</v>
      </c>
      <c r="B32" s="56" t="s">
        <v>151</v>
      </c>
      <c r="C32" s="5">
        <v>200</v>
      </c>
      <c r="D32" s="19">
        <f t="shared" si="0"/>
        <v>73.260000000000005</v>
      </c>
      <c r="E32" s="46">
        <v>73260</v>
      </c>
      <c r="F32" s="2"/>
    </row>
    <row r="33" spans="1:6" outlineLevel="2" x14ac:dyDescent="0.3">
      <c r="A33" s="95" t="s">
        <v>150</v>
      </c>
      <c r="B33" s="56" t="s">
        <v>152</v>
      </c>
      <c r="C33" s="44" t="s">
        <v>2</v>
      </c>
      <c r="D33" s="19">
        <f t="shared" si="0"/>
        <v>0.74</v>
      </c>
      <c r="E33" s="46">
        <f>E34</f>
        <v>740</v>
      </c>
      <c r="F33" s="2"/>
    </row>
    <row r="34" spans="1:6" ht="31.2" outlineLevel="2" x14ac:dyDescent="0.3">
      <c r="A34" s="95" t="s">
        <v>149</v>
      </c>
      <c r="B34" s="56" t="s">
        <v>152</v>
      </c>
      <c r="C34" s="5">
        <v>200</v>
      </c>
      <c r="D34" s="19">
        <f t="shared" si="0"/>
        <v>0.74</v>
      </c>
      <c r="E34" s="46">
        <v>740</v>
      </c>
      <c r="F34" s="2"/>
    </row>
    <row r="35" spans="1:6" ht="31.2" outlineLevel="1" x14ac:dyDescent="0.3">
      <c r="A35" s="84" t="s">
        <v>121</v>
      </c>
      <c r="B35" s="44" t="s">
        <v>131</v>
      </c>
      <c r="C35" s="5" t="s">
        <v>2</v>
      </c>
      <c r="D35" s="19">
        <f>E35/1000</f>
        <v>0.2</v>
      </c>
      <c r="E35" s="46">
        <f>E36</f>
        <v>200</v>
      </c>
      <c r="F35" s="2"/>
    </row>
    <row r="36" spans="1:6" ht="31.2" outlineLevel="2" x14ac:dyDescent="0.3">
      <c r="A36" s="85" t="s">
        <v>122</v>
      </c>
      <c r="B36" s="44" t="s">
        <v>131</v>
      </c>
      <c r="C36" s="5" t="s">
        <v>11</v>
      </c>
      <c r="D36" s="19">
        <f t="shared" si="0"/>
        <v>0.2</v>
      </c>
      <c r="E36" s="46">
        <v>200</v>
      </c>
      <c r="F36" s="2"/>
    </row>
    <row r="37" spans="1:6" ht="31.2" outlineLevel="1" x14ac:dyDescent="0.3">
      <c r="A37" s="9" t="s">
        <v>24</v>
      </c>
      <c r="B37" s="5" t="s">
        <v>25</v>
      </c>
      <c r="C37" s="5" t="s">
        <v>2</v>
      </c>
      <c r="D37" s="19">
        <f>E37/1000</f>
        <v>390.5</v>
      </c>
      <c r="E37" s="46">
        <f>E38+E39</f>
        <v>390500</v>
      </c>
      <c r="F37" s="2"/>
    </row>
    <row r="38" spans="1:6" ht="62.4" outlineLevel="2" x14ac:dyDescent="0.3">
      <c r="A38" s="9" t="s">
        <v>6</v>
      </c>
      <c r="B38" s="5" t="s">
        <v>25</v>
      </c>
      <c r="C38" s="5" t="s">
        <v>7</v>
      </c>
      <c r="D38" s="19">
        <f t="shared" si="0"/>
        <v>388.98</v>
      </c>
      <c r="E38" s="46">
        <v>388980</v>
      </c>
      <c r="F38" s="2"/>
    </row>
    <row r="39" spans="1:6" ht="31.2" outlineLevel="2" x14ac:dyDescent="0.3">
      <c r="A39" s="9" t="s">
        <v>10</v>
      </c>
      <c r="B39" s="5" t="s">
        <v>25</v>
      </c>
      <c r="C39" s="5" t="s">
        <v>11</v>
      </c>
      <c r="D39" s="19">
        <f t="shared" si="0"/>
        <v>1.52</v>
      </c>
      <c r="E39" s="46">
        <v>1520</v>
      </c>
      <c r="F39" s="2"/>
    </row>
    <row r="40" spans="1:6" hidden="1" outlineLevel="1" x14ac:dyDescent="0.3">
      <c r="A40" s="9" t="s">
        <v>26</v>
      </c>
      <c r="B40" s="5" t="s">
        <v>27</v>
      </c>
      <c r="C40" s="5" t="s">
        <v>2</v>
      </c>
      <c r="D40" s="19">
        <f t="shared" si="0"/>
        <v>0</v>
      </c>
      <c r="E40" s="46">
        <f>E41</f>
        <v>0</v>
      </c>
      <c r="F40" s="2"/>
    </row>
    <row r="41" spans="1:6" hidden="1" outlineLevel="2" x14ac:dyDescent="0.3">
      <c r="A41" s="9" t="s">
        <v>12</v>
      </c>
      <c r="B41" s="5" t="s">
        <v>27</v>
      </c>
      <c r="C41" s="5" t="s">
        <v>13</v>
      </c>
      <c r="D41" s="19">
        <f t="shared" si="0"/>
        <v>0</v>
      </c>
      <c r="E41" s="46">
        <v>0</v>
      </c>
      <c r="F41" s="2"/>
    </row>
    <row r="42" spans="1:6" ht="46.8" collapsed="1" x14ac:dyDescent="0.3">
      <c r="A42" s="22" t="s">
        <v>101</v>
      </c>
      <c r="B42" s="58" t="s">
        <v>28</v>
      </c>
      <c r="C42" s="23" t="s">
        <v>2</v>
      </c>
      <c r="D42" s="21">
        <f>E42/1000</f>
        <v>195.1</v>
      </c>
      <c r="E42" s="46">
        <f>E43</f>
        <v>195100</v>
      </c>
      <c r="F42" s="2"/>
    </row>
    <row r="43" spans="1:6" ht="31.2" outlineLevel="1" x14ac:dyDescent="0.3">
      <c r="A43" s="9" t="s">
        <v>29</v>
      </c>
      <c r="B43" s="44" t="s">
        <v>30</v>
      </c>
      <c r="C43" s="5" t="s">
        <v>2</v>
      </c>
      <c r="D43" s="19">
        <f>E43/1000</f>
        <v>195.1</v>
      </c>
      <c r="E43" s="46">
        <f>E45+E44</f>
        <v>195100</v>
      </c>
      <c r="F43" s="2"/>
    </row>
    <row r="44" spans="1:6" ht="37.200000000000003" customHeight="1" outlineLevel="1" x14ac:dyDescent="0.3">
      <c r="A44" s="9" t="s">
        <v>119</v>
      </c>
      <c r="B44" s="44" t="s">
        <v>30</v>
      </c>
      <c r="C44" s="5">
        <v>200</v>
      </c>
      <c r="D44" s="19">
        <f>E44/1000</f>
        <v>189.85</v>
      </c>
      <c r="E44" s="46">
        <v>189850</v>
      </c>
      <c r="F44" s="2"/>
    </row>
    <row r="45" spans="1:6" outlineLevel="2" x14ac:dyDescent="0.3">
      <c r="A45" s="24" t="s">
        <v>12</v>
      </c>
      <c r="B45" s="5" t="s">
        <v>30</v>
      </c>
      <c r="C45" s="5" t="s">
        <v>13</v>
      </c>
      <c r="D45" s="19">
        <f t="shared" si="0"/>
        <v>5.25</v>
      </c>
      <c r="E45" s="46">
        <v>5250</v>
      </c>
      <c r="F45" s="2"/>
    </row>
    <row r="46" spans="1:6" ht="31.2" outlineLevel="2" x14ac:dyDescent="0.3">
      <c r="A46" s="91" t="s">
        <v>123</v>
      </c>
      <c r="B46" s="89" t="s">
        <v>126</v>
      </c>
      <c r="C46" s="44" t="s">
        <v>2</v>
      </c>
      <c r="D46" s="19">
        <f>E46/1000-0.1</f>
        <v>18.866</v>
      </c>
      <c r="E46" s="46">
        <f>E47</f>
        <v>18966</v>
      </c>
      <c r="F46" s="2"/>
    </row>
    <row r="47" spans="1:6" ht="31.2" outlineLevel="2" x14ac:dyDescent="0.3">
      <c r="A47" s="87" t="s">
        <v>127</v>
      </c>
      <c r="B47" s="44" t="s">
        <v>129</v>
      </c>
      <c r="C47" s="44" t="s">
        <v>2</v>
      </c>
      <c r="D47" s="19">
        <f>E47/1000-0.1</f>
        <v>18.866</v>
      </c>
      <c r="E47" s="46">
        <f>E48+E52+E53</f>
        <v>18966</v>
      </c>
      <c r="F47" s="2"/>
    </row>
    <row r="48" spans="1:6" ht="0.6" customHeight="1" outlineLevel="2" x14ac:dyDescent="0.3">
      <c r="A48" s="90" t="s">
        <v>124</v>
      </c>
      <c r="B48" s="44" t="s">
        <v>130</v>
      </c>
      <c r="C48" s="44" t="s">
        <v>2</v>
      </c>
      <c r="D48" s="19">
        <f>E48/1000-0.1</f>
        <v>16.5</v>
      </c>
      <c r="E48" s="46">
        <f>E49</f>
        <v>16600</v>
      </c>
      <c r="F48" s="2"/>
    </row>
    <row r="49" spans="1:9" outlineLevel="2" x14ac:dyDescent="0.3">
      <c r="A49" s="88" t="s">
        <v>125</v>
      </c>
      <c r="B49" s="44" t="s">
        <v>130</v>
      </c>
      <c r="C49" s="44" t="s">
        <v>2</v>
      </c>
      <c r="D49" s="19">
        <f>D50</f>
        <v>16.600000000000001</v>
      </c>
      <c r="E49" s="46">
        <f>E50</f>
        <v>16600</v>
      </c>
      <c r="F49" s="2"/>
    </row>
    <row r="50" spans="1:9" ht="62.4" outlineLevel="2" x14ac:dyDescent="0.3">
      <c r="A50" s="93" t="s">
        <v>128</v>
      </c>
      <c r="B50" s="44" t="s">
        <v>130</v>
      </c>
      <c r="C50" s="44" t="s">
        <v>7</v>
      </c>
      <c r="D50" s="19">
        <f>E50/1000</f>
        <v>16.600000000000001</v>
      </c>
      <c r="E50" s="46">
        <v>16600</v>
      </c>
      <c r="F50" s="2"/>
    </row>
    <row r="51" spans="1:9" outlineLevel="2" x14ac:dyDescent="0.3">
      <c r="A51" s="93" t="s">
        <v>132</v>
      </c>
      <c r="B51" s="44" t="s">
        <v>134</v>
      </c>
      <c r="C51" s="44" t="s">
        <v>2</v>
      </c>
      <c r="D51" s="19">
        <f>E51/1000</f>
        <v>0.16766999999999999</v>
      </c>
      <c r="E51" s="46">
        <f>E52</f>
        <v>167.67</v>
      </c>
      <c r="F51" s="2"/>
    </row>
    <row r="52" spans="1:9" ht="31.2" outlineLevel="2" x14ac:dyDescent="0.3">
      <c r="A52" s="93" t="s">
        <v>133</v>
      </c>
      <c r="B52" s="44" t="s">
        <v>134</v>
      </c>
      <c r="C52" s="44" t="s">
        <v>7</v>
      </c>
      <c r="D52" s="19">
        <f>E52/1000</f>
        <v>0.16766999999999999</v>
      </c>
      <c r="E52" s="46">
        <v>167.67</v>
      </c>
      <c r="F52" s="2"/>
    </row>
    <row r="53" spans="1:9" outlineLevel="2" x14ac:dyDescent="0.3">
      <c r="A53" s="93" t="s">
        <v>132</v>
      </c>
      <c r="B53" s="44" t="s">
        <v>135</v>
      </c>
      <c r="C53" s="44" t="s">
        <v>2</v>
      </c>
      <c r="D53" s="19">
        <f t="shared" ref="D53:D54" si="2">E53/1000</f>
        <v>2.1983299999999999</v>
      </c>
      <c r="E53" s="46">
        <f>E54</f>
        <v>2198.33</v>
      </c>
      <c r="F53" s="2"/>
    </row>
    <row r="54" spans="1:9" ht="31.2" outlineLevel="2" x14ac:dyDescent="0.3">
      <c r="A54" s="93" t="s">
        <v>133</v>
      </c>
      <c r="B54" s="44" t="s">
        <v>135</v>
      </c>
      <c r="C54" s="44" t="s">
        <v>11</v>
      </c>
      <c r="D54" s="19">
        <f t="shared" si="2"/>
        <v>2.1983299999999999</v>
      </c>
      <c r="E54" s="46">
        <v>2198.33</v>
      </c>
      <c r="F54" s="2"/>
    </row>
    <row r="55" spans="1:9" ht="46.8" outlineLevel="2" x14ac:dyDescent="0.3">
      <c r="A55" s="92" t="s">
        <v>113</v>
      </c>
      <c r="B55" s="52" t="s">
        <v>114</v>
      </c>
      <c r="C55" s="52" t="s">
        <v>2</v>
      </c>
      <c r="D55" s="19">
        <f>E55/1000</f>
        <v>181.1</v>
      </c>
      <c r="E55" s="51">
        <f>E56</f>
        <v>181100</v>
      </c>
      <c r="F55" s="2"/>
      <c r="I55" s="65"/>
    </row>
    <row r="56" spans="1:9" ht="31.2" outlineLevel="2" x14ac:dyDescent="0.3">
      <c r="A56" s="62" t="s">
        <v>90</v>
      </c>
      <c r="B56" s="53" t="s">
        <v>115</v>
      </c>
      <c r="C56" s="53" t="s">
        <v>2</v>
      </c>
      <c r="D56" s="19">
        <f>E56/1000</f>
        <v>181.1</v>
      </c>
      <c r="E56" s="49">
        <f>E57</f>
        <v>181100</v>
      </c>
      <c r="F56" s="2"/>
    </row>
    <row r="57" spans="1:9" ht="31.2" outlineLevel="2" x14ac:dyDescent="0.3">
      <c r="A57" s="27" t="s">
        <v>10</v>
      </c>
      <c r="B57" s="53" t="s">
        <v>115</v>
      </c>
      <c r="C57" s="53" t="s">
        <v>11</v>
      </c>
      <c r="D57" s="19">
        <f>E57/1000</f>
        <v>181.1</v>
      </c>
      <c r="E57" s="49">
        <f>181100</f>
        <v>181100</v>
      </c>
      <c r="F57" s="2"/>
    </row>
    <row r="58" spans="1:9" hidden="1" outlineLevel="2" x14ac:dyDescent="0.3">
      <c r="A58" s="9"/>
      <c r="B58" s="5"/>
      <c r="C58" s="5"/>
      <c r="D58" s="19"/>
      <c r="E58" s="46"/>
      <c r="F58" s="2"/>
    </row>
    <row r="59" spans="1:9" ht="47.4" customHeight="1" collapsed="1" x14ac:dyDescent="0.3">
      <c r="A59" s="22" t="s">
        <v>102</v>
      </c>
      <c r="B59" s="23" t="s">
        <v>31</v>
      </c>
      <c r="C59" s="23" t="s">
        <v>2</v>
      </c>
      <c r="D59" s="21">
        <f t="shared" si="0"/>
        <v>276.2</v>
      </c>
      <c r="E59" s="46">
        <f>E60</f>
        <v>276200</v>
      </c>
      <c r="F59" s="2"/>
    </row>
    <row r="60" spans="1:9" ht="31.2" outlineLevel="1" x14ac:dyDescent="0.3">
      <c r="A60" s="9" t="s">
        <v>32</v>
      </c>
      <c r="B60" s="5" t="s">
        <v>33</v>
      </c>
      <c r="C60" s="5" t="s">
        <v>2</v>
      </c>
      <c r="D60" s="19">
        <f>E60/1000</f>
        <v>276.2</v>
      </c>
      <c r="E60" s="46">
        <f>E61</f>
        <v>276200</v>
      </c>
      <c r="F60" s="2"/>
    </row>
    <row r="61" spans="1:9" ht="31.2" outlineLevel="2" x14ac:dyDescent="0.3">
      <c r="A61" s="9" t="s">
        <v>10</v>
      </c>
      <c r="B61" s="5" t="s">
        <v>33</v>
      </c>
      <c r="C61" s="5" t="s">
        <v>11</v>
      </c>
      <c r="D61" s="19">
        <f t="shared" si="0"/>
        <v>276.2</v>
      </c>
      <c r="E61" s="46">
        <v>276200</v>
      </c>
      <c r="F61" s="2"/>
    </row>
    <row r="62" spans="1:9" ht="46.8" x14ac:dyDescent="0.3">
      <c r="A62" s="22" t="s">
        <v>103</v>
      </c>
      <c r="B62" s="23" t="s">
        <v>34</v>
      </c>
      <c r="C62" s="23" t="s">
        <v>2</v>
      </c>
      <c r="D62" s="21">
        <f>E62/1000</f>
        <v>2470.4</v>
      </c>
      <c r="E62" s="46">
        <f>E63+E65+E67+E69+E71+E73+E75</f>
        <v>2470400</v>
      </c>
      <c r="F62" s="2"/>
    </row>
    <row r="63" spans="1:9" outlineLevel="1" x14ac:dyDescent="0.3">
      <c r="A63" s="9" t="s">
        <v>35</v>
      </c>
      <c r="B63" s="5" t="s">
        <v>36</v>
      </c>
      <c r="C63" s="5" t="s">
        <v>2</v>
      </c>
      <c r="D63" s="19">
        <f t="shared" si="0"/>
        <v>256.60000000000002</v>
      </c>
      <c r="E63" s="46">
        <f>E64</f>
        <v>256600</v>
      </c>
      <c r="F63" s="2"/>
    </row>
    <row r="64" spans="1:9" ht="31.2" outlineLevel="2" x14ac:dyDescent="0.3">
      <c r="A64" s="9" t="s">
        <v>10</v>
      </c>
      <c r="B64" s="5" t="s">
        <v>36</v>
      </c>
      <c r="C64" s="5" t="s">
        <v>11</v>
      </c>
      <c r="D64" s="19">
        <f t="shared" si="0"/>
        <v>256.60000000000002</v>
      </c>
      <c r="E64" s="46">
        <v>256600</v>
      </c>
      <c r="F64" s="2"/>
    </row>
    <row r="65" spans="1:6" outlineLevel="1" x14ac:dyDescent="0.3">
      <c r="A65" s="9" t="s">
        <v>37</v>
      </c>
      <c r="B65" s="5" t="s">
        <v>38</v>
      </c>
      <c r="C65" s="5" t="s">
        <v>2</v>
      </c>
      <c r="D65" s="19">
        <f>D66</f>
        <v>114.9</v>
      </c>
      <c r="E65" s="46">
        <f>E66</f>
        <v>115000</v>
      </c>
      <c r="F65" s="2"/>
    </row>
    <row r="66" spans="1:6" ht="31.2" outlineLevel="2" x14ac:dyDescent="0.3">
      <c r="A66" s="9" t="s">
        <v>10</v>
      </c>
      <c r="B66" s="5" t="s">
        <v>38</v>
      </c>
      <c r="C66" s="5" t="s">
        <v>11</v>
      </c>
      <c r="D66" s="19">
        <f>E66/1000-0.1</f>
        <v>114.9</v>
      </c>
      <c r="E66" s="46">
        <v>115000</v>
      </c>
      <c r="F66" s="2"/>
    </row>
    <row r="67" spans="1:6" outlineLevel="1" x14ac:dyDescent="0.3">
      <c r="A67" s="9" t="s">
        <v>39</v>
      </c>
      <c r="B67" s="5" t="s">
        <v>40</v>
      </c>
      <c r="C67" s="5" t="s">
        <v>2</v>
      </c>
      <c r="D67" s="19">
        <f t="shared" si="0"/>
        <v>502.5</v>
      </c>
      <c r="E67" s="46">
        <f>E68</f>
        <v>502500</v>
      </c>
      <c r="F67" s="2"/>
    </row>
    <row r="68" spans="1:6" ht="31.2" outlineLevel="2" x14ac:dyDescent="0.3">
      <c r="A68" s="9" t="s">
        <v>10</v>
      </c>
      <c r="B68" s="5" t="s">
        <v>40</v>
      </c>
      <c r="C68" s="5" t="s">
        <v>11</v>
      </c>
      <c r="D68" s="19">
        <f t="shared" si="0"/>
        <v>502.5</v>
      </c>
      <c r="E68" s="46">
        <v>502500</v>
      </c>
      <c r="F68" s="2"/>
    </row>
    <row r="69" spans="1:6" outlineLevel="1" x14ac:dyDescent="0.3">
      <c r="A69" s="9" t="s">
        <v>41</v>
      </c>
      <c r="B69" s="5" t="s">
        <v>42</v>
      </c>
      <c r="C69" s="5" t="s">
        <v>2</v>
      </c>
      <c r="D69" s="19">
        <f>D70</f>
        <v>349</v>
      </c>
      <c r="E69" s="46">
        <f>E70</f>
        <v>349000</v>
      </c>
      <c r="F69" s="2"/>
    </row>
    <row r="70" spans="1:6" ht="31.2" outlineLevel="2" x14ac:dyDescent="0.3">
      <c r="A70" s="9" t="s">
        <v>10</v>
      </c>
      <c r="B70" s="5" t="s">
        <v>42</v>
      </c>
      <c r="C70" s="5" t="s">
        <v>11</v>
      </c>
      <c r="D70" s="19">
        <f>E70/1000</f>
        <v>349</v>
      </c>
      <c r="E70" s="46">
        <v>349000</v>
      </c>
      <c r="F70" s="2"/>
    </row>
    <row r="71" spans="1:6" ht="31.2" outlineLevel="1" x14ac:dyDescent="0.3">
      <c r="A71" s="9" t="s">
        <v>43</v>
      </c>
      <c r="B71" s="5" t="s">
        <v>44</v>
      </c>
      <c r="C71" s="5" t="s">
        <v>2</v>
      </c>
      <c r="D71" s="19">
        <f t="shared" ref="D71:D77" si="3">E71/1000</f>
        <v>119</v>
      </c>
      <c r="E71" s="46">
        <f>E72</f>
        <v>119000</v>
      </c>
      <c r="F71" s="2"/>
    </row>
    <row r="72" spans="1:6" ht="31.2" outlineLevel="2" x14ac:dyDescent="0.3">
      <c r="A72" s="9" t="s">
        <v>10</v>
      </c>
      <c r="B72" s="5" t="s">
        <v>44</v>
      </c>
      <c r="C72" s="5" t="s">
        <v>11</v>
      </c>
      <c r="D72" s="19">
        <f t="shared" si="3"/>
        <v>119</v>
      </c>
      <c r="E72" s="46">
        <v>119000</v>
      </c>
      <c r="F72" s="2"/>
    </row>
    <row r="73" spans="1:6" outlineLevel="1" x14ac:dyDescent="0.3">
      <c r="A73" s="94" t="s">
        <v>140</v>
      </c>
      <c r="B73" s="44" t="s">
        <v>143</v>
      </c>
      <c r="C73" s="5" t="s">
        <v>2</v>
      </c>
      <c r="D73" s="19">
        <f t="shared" si="3"/>
        <v>739.7</v>
      </c>
      <c r="E73" s="46">
        <f>E74</f>
        <v>739700</v>
      </c>
      <c r="F73" s="2"/>
    </row>
    <row r="74" spans="1:6" ht="31.2" outlineLevel="2" x14ac:dyDescent="0.3">
      <c r="A74" s="94" t="s">
        <v>141</v>
      </c>
      <c r="B74" s="44" t="s">
        <v>143</v>
      </c>
      <c r="C74" s="5" t="s">
        <v>11</v>
      </c>
      <c r="D74" s="19">
        <f t="shared" si="3"/>
        <v>739.7</v>
      </c>
      <c r="E74" s="46">
        <v>739700</v>
      </c>
      <c r="F74" s="2"/>
    </row>
    <row r="75" spans="1:6" outlineLevel="1" x14ac:dyDescent="0.3">
      <c r="A75" s="94" t="s">
        <v>142</v>
      </c>
      <c r="B75" s="5" t="s">
        <v>144</v>
      </c>
      <c r="C75" s="5" t="s">
        <v>2</v>
      </c>
      <c r="D75" s="19">
        <f t="shared" si="3"/>
        <v>388.6</v>
      </c>
      <c r="E75" s="46">
        <f>E76</f>
        <v>388600</v>
      </c>
      <c r="F75" s="2"/>
    </row>
    <row r="76" spans="1:6" ht="31.2" outlineLevel="2" x14ac:dyDescent="0.3">
      <c r="A76" s="94" t="s">
        <v>141</v>
      </c>
      <c r="B76" s="5" t="s">
        <v>144</v>
      </c>
      <c r="C76" s="5" t="s">
        <v>11</v>
      </c>
      <c r="D76" s="19">
        <f t="shared" si="3"/>
        <v>388.6</v>
      </c>
      <c r="E76" s="46">
        <v>388600</v>
      </c>
      <c r="F76" s="2"/>
    </row>
    <row r="77" spans="1:6" ht="46.8" x14ac:dyDescent="0.3">
      <c r="A77" s="22" t="s">
        <v>120</v>
      </c>
      <c r="B77" s="23" t="s">
        <v>49</v>
      </c>
      <c r="C77" s="23" t="s">
        <v>2</v>
      </c>
      <c r="D77" s="21">
        <f t="shared" si="3"/>
        <v>2141.88</v>
      </c>
      <c r="E77" s="46">
        <f>E78+E81+E83</f>
        <v>2141880</v>
      </c>
      <c r="F77" s="2"/>
    </row>
    <row r="78" spans="1:6" outlineLevel="1" x14ac:dyDescent="0.3">
      <c r="A78" s="9" t="s">
        <v>50</v>
      </c>
      <c r="B78" s="5" t="s">
        <v>51</v>
      </c>
      <c r="C78" s="5" t="s">
        <v>2</v>
      </c>
      <c r="D78" s="19">
        <f>E78/1000</f>
        <v>1932.38</v>
      </c>
      <c r="E78" s="46">
        <f>E79+E80</f>
        <v>1932380</v>
      </c>
      <c r="F78" s="2"/>
    </row>
    <row r="79" spans="1:6" ht="62.4" outlineLevel="2" x14ac:dyDescent="0.3">
      <c r="A79" s="9" t="s">
        <v>6</v>
      </c>
      <c r="B79" s="5" t="s">
        <v>51</v>
      </c>
      <c r="C79" s="5" t="s">
        <v>7</v>
      </c>
      <c r="D79" s="19">
        <f>E79/1000+0.1</f>
        <v>967.32</v>
      </c>
      <c r="E79" s="46">
        <v>967220</v>
      </c>
      <c r="F79" s="2"/>
    </row>
    <row r="80" spans="1:6" ht="31.2" outlineLevel="2" x14ac:dyDescent="0.3">
      <c r="A80" s="9" t="s">
        <v>10</v>
      </c>
      <c r="B80" s="5" t="s">
        <v>51</v>
      </c>
      <c r="C80" s="5" t="s">
        <v>11</v>
      </c>
      <c r="D80" s="19">
        <f t="shared" ref="D80:D125" si="4">E80/1000</f>
        <v>965.16</v>
      </c>
      <c r="E80" s="46">
        <v>965160</v>
      </c>
      <c r="F80" s="2"/>
    </row>
    <row r="81" spans="1:6" outlineLevel="1" x14ac:dyDescent="0.3">
      <c r="A81" s="9" t="s">
        <v>50</v>
      </c>
      <c r="B81" s="5" t="str">
        <f>B82</f>
        <v>080001403А</v>
      </c>
      <c r="C81" s="5" t="s">
        <v>2</v>
      </c>
      <c r="D81" s="19">
        <f t="shared" si="4"/>
        <v>209.5</v>
      </c>
      <c r="E81" s="46">
        <f>E82</f>
        <v>209500</v>
      </c>
      <c r="F81" s="2"/>
    </row>
    <row r="82" spans="1:6" ht="62.4" outlineLevel="2" x14ac:dyDescent="0.3">
      <c r="A82" s="9" t="s">
        <v>6</v>
      </c>
      <c r="B82" s="5" t="s">
        <v>98</v>
      </c>
      <c r="C82" s="5" t="s">
        <v>7</v>
      </c>
      <c r="D82" s="19">
        <f t="shared" si="4"/>
        <v>209.5</v>
      </c>
      <c r="E82" s="46">
        <v>209500</v>
      </c>
      <c r="F82" s="2"/>
    </row>
    <row r="83" spans="1:6" hidden="1" outlineLevel="2" x14ac:dyDescent="0.3">
      <c r="A83" s="71" t="s">
        <v>110</v>
      </c>
      <c r="B83" s="5" t="s">
        <v>112</v>
      </c>
      <c r="C83" s="44" t="s">
        <v>2</v>
      </c>
      <c r="D83" s="19">
        <f t="shared" si="4"/>
        <v>0</v>
      </c>
      <c r="E83" s="46">
        <f>E84</f>
        <v>0</v>
      </c>
      <c r="F83" s="2"/>
    </row>
    <row r="84" spans="1:6" ht="26.4" hidden="1" outlineLevel="2" x14ac:dyDescent="0.3">
      <c r="A84" s="71" t="s">
        <v>111</v>
      </c>
      <c r="B84" s="5" t="s">
        <v>112</v>
      </c>
      <c r="C84" s="44" t="s">
        <v>11</v>
      </c>
      <c r="D84" s="19">
        <f t="shared" si="4"/>
        <v>0</v>
      </c>
      <c r="E84" s="46">
        <v>0</v>
      </c>
      <c r="F84" s="2"/>
    </row>
    <row r="85" spans="1:6" ht="46.8" collapsed="1" x14ac:dyDescent="0.3">
      <c r="A85" s="22" t="s">
        <v>104</v>
      </c>
      <c r="B85" s="23" t="s">
        <v>52</v>
      </c>
      <c r="C85" s="23" t="s">
        <v>2</v>
      </c>
      <c r="D85" s="21">
        <f t="shared" si="4"/>
        <v>15</v>
      </c>
      <c r="E85" s="46">
        <f>E86</f>
        <v>15000</v>
      </c>
      <c r="F85" s="2"/>
    </row>
    <row r="86" spans="1:6" outlineLevel="1" x14ac:dyDescent="0.3">
      <c r="A86" s="9" t="s">
        <v>53</v>
      </c>
      <c r="B86" s="5" t="s">
        <v>54</v>
      </c>
      <c r="C86" s="5" t="s">
        <v>2</v>
      </c>
      <c r="D86" s="19">
        <f t="shared" si="4"/>
        <v>15</v>
      </c>
      <c r="E86" s="46">
        <f>E87</f>
        <v>15000</v>
      </c>
      <c r="F86" s="2"/>
    </row>
    <row r="87" spans="1:6" ht="31.2" outlineLevel="2" x14ac:dyDescent="0.3">
      <c r="A87" s="9" t="s">
        <v>10</v>
      </c>
      <c r="B87" s="5" t="s">
        <v>54</v>
      </c>
      <c r="C87" s="5">
        <v>200</v>
      </c>
      <c r="D87" s="19">
        <f t="shared" si="4"/>
        <v>15</v>
      </c>
      <c r="E87" s="46">
        <v>15000</v>
      </c>
      <c r="F87" s="2"/>
    </row>
    <row r="88" spans="1:6" ht="62.4" x14ac:dyDescent="0.3">
      <c r="A88" s="22" t="s">
        <v>105</v>
      </c>
      <c r="B88" s="23" t="s">
        <v>55</v>
      </c>
      <c r="C88" s="23" t="s">
        <v>2</v>
      </c>
      <c r="D88" s="21">
        <f t="shared" si="4"/>
        <v>10667.45</v>
      </c>
      <c r="E88" s="46">
        <f>E89+E92+E96+E98+E100+E102+E94</f>
        <v>10667450</v>
      </c>
      <c r="F88" s="2"/>
    </row>
    <row r="89" spans="1:6" ht="31.2" outlineLevel="1" x14ac:dyDescent="0.3">
      <c r="A89" s="9" t="s">
        <v>56</v>
      </c>
      <c r="B89" s="5" t="s">
        <v>57</v>
      </c>
      <c r="C89" s="5" t="s">
        <v>2</v>
      </c>
      <c r="D89" s="19">
        <f t="shared" si="4"/>
        <v>1533.6976100000002</v>
      </c>
      <c r="E89" s="46">
        <f>E90+E91</f>
        <v>1533697.61</v>
      </c>
      <c r="F89" s="2"/>
    </row>
    <row r="90" spans="1:6" ht="31.2" outlineLevel="2" x14ac:dyDescent="0.3">
      <c r="A90" s="9" t="s">
        <v>10</v>
      </c>
      <c r="B90" s="5" t="s">
        <v>57</v>
      </c>
      <c r="C90" s="5" t="s">
        <v>11</v>
      </c>
      <c r="D90" s="19">
        <f t="shared" si="4"/>
        <v>1533.6976100000002</v>
      </c>
      <c r="E90" s="46">
        <f>1533698-0.39</f>
        <v>1533697.61</v>
      </c>
      <c r="F90" s="2"/>
    </row>
    <row r="91" spans="1:6" outlineLevel="2" x14ac:dyDescent="0.3">
      <c r="A91" s="9" t="s">
        <v>139</v>
      </c>
      <c r="B91" s="5">
        <v>1100004110</v>
      </c>
      <c r="C91" s="5">
        <v>800</v>
      </c>
      <c r="D91" s="19">
        <f t="shared" si="4"/>
        <v>0</v>
      </c>
      <c r="E91" s="46">
        <v>0</v>
      </c>
      <c r="F91" s="2"/>
    </row>
    <row r="92" spans="1:6" outlineLevel="1" x14ac:dyDescent="0.3">
      <c r="A92" s="94" t="s">
        <v>140</v>
      </c>
      <c r="B92" s="5">
        <v>1100017170</v>
      </c>
      <c r="C92" s="5" t="s">
        <v>2</v>
      </c>
      <c r="D92" s="19">
        <f t="shared" si="4"/>
        <v>1260.3</v>
      </c>
      <c r="E92" s="46">
        <f>E93</f>
        <v>1260300</v>
      </c>
      <c r="F92" s="2"/>
    </row>
    <row r="93" spans="1:6" ht="31.2" outlineLevel="2" x14ac:dyDescent="0.3">
      <c r="A93" s="94" t="s">
        <v>141</v>
      </c>
      <c r="B93" s="5">
        <v>1100017170</v>
      </c>
      <c r="C93" s="5" t="s">
        <v>11</v>
      </c>
      <c r="D93" s="19">
        <f t="shared" si="4"/>
        <v>1260.3</v>
      </c>
      <c r="E93" s="46">
        <v>1260300</v>
      </c>
      <c r="F93" s="2"/>
    </row>
    <row r="94" spans="1:6" outlineLevel="2" x14ac:dyDescent="0.3">
      <c r="A94" s="94" t="s">
        <v>142</v>
      </c>
      <c r="B94" s="5" t="s">
        <v>156</v>
      </c>
      <c r="C94" s="5" t="s">
        <v>2</v>
      </c>
      <c r="D94" s="19">
        <f t="shared" si="4"/>
        <v>616.40238999999997</v>
      </c>
      <c r="E94" s="46">
        <f>E95</f>
        <v>616402.39</v>
      </c>
      <c r="F94" s="2"/>
    </row>
    <row r="95" spans="1:6" ht="31.2" outlineLevel="2" x14ac:dyDescent="0.3">
      <c r="A95" s="94" t="s">
        <v>141</v>
      </c>
      <c r="B95" s="5" t="s">
        <v>156</v>
      </c>
      <c r="C95" s="5" t="s">
        <v>11</v>
      </c>
      <c r="D95" s="19">
        <f t="shared" si="4"/>
        <v>616.40238999999997</v>
      </c>
      <c r="E95" s="46">
        <v>616402.39</v>
      </c>
      <c r="F95" s="2"/>
    </row>
    <row r="96" spans="1:6" ht="61.2" customHeight="1" outlineLevel="1" x14ac:dyDescent="0.3">
      <c r="A96" s="9" t="s">
        <v>138</v>
      </c>
      <c r="B96" s="5">
        <v>1100015210</v>
      </c>
      <c r="C96" s="5" t="s">
        <v>2</v>
      </c>
      <c r="D96" s="19">
        <f t="shared" si="4"/>
        <v>7249.8</v>
      </c>
      <c r="E96" s="46">
        <f>E97</f>
        <v>7249800</v>
      </c>
      <c r="F96" s="2"/>
    </row>
    <row r="97" spans="1:6" ht="31.2" outlineLevel="2" x14ac:dyDescent="0.3">
      <c r="A97" s="9" t="s">
        <v>10</v>
      </c>
      <c r="B97" s="5">
        <v>1100015210</v>
      </c>
      <c r="C97" s="5" t="s">
        <v>11</v>
      </c>
      <c r="D97" s="19">
        <f t="shared" si="4"/>
        <v>7249.8</v>
      </c>
      <c r="E97" s="46">
        <v>7249800</v>
      </c>
      <c r="F97" s="2"/>
    </row>
    <row r="98" spans="1:6" ht="78" outlineLevel="2" x14ac:dyDescent="0.3">
      <c r="A98" s="9" t="s">
        <v>137</v>
      </c>
      <c r="B98" s="44" t="s">
        <v>136</v>
      </c>
      <c r="C98" s="44" t="s">
        <v>2</v>
      </c>
      <c r="D98" s="19">
        <f t="shared" si="4"/>
        <v>7.25</v>
      </c>
      <c r="E98" s="46">
        <f>E99</f>
        <v>7250</v>
      </c>
      <c r="F98" s="2"/>
    </row>
    <row r="99" spans="1:6" ht="31.2" outlineLevel="2" x14ac:dyDescent="0.3">
      <c r="A99" s="9" t="s">
        <v>10</v>
      </c>
      <c r="B99" s="44" t="s">
        <v>136</v>
      </c>
      <c r="C99" s="44" t="s">
        <v>11</v>
      </c>
      <c r="D99" s="19">
        <f t="shared" si="4"/>
        <v>7.25</v>
      </c>
      <c r="E99" s="46">
        <v>7250</v>
      </c>
      <c r="F99" s="2"/>
    </row>
    <row r="100" spans="1:6" hidden="1" outlineLevel="1" x14ac:dyDescent="0.3">
      <c r="A100" s="55" t="s">
        <v>116</v>
      </c>
      <c r="B100" s="72" t="s">
        <v>118</v>
      </c>
      <c r="C100" s="5" t="s">
        <v>2</v>
      </c>
      <c r="D100" s="19">
        <f t="shared" si="4"/>
        <v>0</v>
      </c>
      <c r="E100" s="73">
        <f>E101</f>
        <v>0</v>
      </c>
      <c r="F100" s="2"/>
    </row>
    <row r="101" spans="1:6" ht="31.2" hidden="1" outlineLevel="2" x14ac:dyDescent="0.3">
      <c r="A101" s="55" t="s">
        <v>93</v>
      </c>
      <c r="B101" s="72" t="s">
        <v>118</v>
      </c>
      <c r="C101" s="5" t="s">
        <v>11</v>
      </c>
      <c r="D101" s="19">
        <f t="shared" si="4"/>
        <v>0</v>
      </c>
      <c r="E101" s="73">
        <v>0</v>
      </c>
      <c r="F101" s="2"/>
    </row>
    <row r="102" spans="1:6" hidden="1" outlineLevel="2" x14ac:dyDescent="0.3">
      <c r="A102" s="55" t="s">
        <v>117</v>
      </c>
      <c r="B102" s="72" t="s">
        <v>97</v>
      </c>
      <c r="C102" s="5" t="s">
        <v>2</v>
      </c>
      <c r="D102" s="19">
        <f t="shared" si="4"/>
        <v>0</v>
      </c>
      <c r="E102" s="74">
        <f>E103</f>
        <v>0</v>
      </c>
      <c r="F102" s="2"/>
    </row>
    <row r="103" spans="1:6" ht="31.2" hidden="1" outlineLevel="2" x14ac:dyDescent="0.3">
      <c r="A103" s="55" t="s">
        <v>93</v>
      </c>
      <c r="B103" s="72" t="s">
        <v>97</v>
      </c>
      <c r="C103" s="5" t="s">
        <v>11</v>
      </c>
      <c r="D103" s="19">
        <f t="shared" si="4"/>
        <v>0</v>
      </c>
      <c r="E103" s="74">
        <v>0</v>
      </c>
      <c r="F103" s="2"/>
    </row>
    <row r="104" spans="1:6" hidden="1" outlineLevel="2" x14ac:dyDescent="0.3">
      <c r="A104" s="55"/>
      <c r="B104" s="72"/>
      <c r="C104" s="5"/>
      <c r="D104" s="19"/>
      <c r="E104" s="74"/>
      <c r="F104" s="2"/>
    </row>
    <row r="105" spans="1:6" hidden="1" outlineLevel="2" x14ac:dyDescent="0.3">
      <c r="A105" s="55"/>
      <c r="B105" s="72"/>
      <c r="C105" s="5"/>
      <c r="D105" s="19"/>
      <c r="E105" s="74"/>
      <c r="F105" s="2"/>
    </row>
    <row r="106" spans="1:6" s="61" customFormat="1" ht="46.8" outlineLevel="2" x14ac:dyDescent="0.3">
      <c r="A106" s="57" t="s">
        <v>89</v>
      </c>
      <c r="B106" s="58" t="s">
        <v>61</v>
      </c>
      <c r="C106" s="58" t="s">
        <v>2</v>
      </c>
      <c r="D106" s="21">
        <f t="shared" si="4"/>
        <v>481.8</v>
      </c>
      <c r="E106" s="59">
        <f>E107+E109</f>
        <v>481800</v>
      </c>
      <c r="F106" s="60"/>
    </row>
    <row r="107" spans="1:6" outlineLevel="2" x14ac:dyDescent="0.3">
      <c r="A107" s="55" t="s">
        <v>162</v>
      </c>
      <c r="B107" s="56" t="s">
        <v>157</v>
      </c>
      <c r="C107" s="44" t="s">
        <v>2</v>
      </c>
      <c r="D107" s="19">
        <f t="shared" si="4"/>
        <v>240.9</v>
      </c>
      <c r="E107" s="46">
        <f>E108</f>
        <v>240900</v>
      </c>
      <c r="F107" s="2"/>
    </row>
    <row r="108" spans="1:6" ht="31.2" outlineLevel="2" x14ac:dyDescent="0.3">
      <c r="A108" s="9" t="s">
        <v>10</v>
      </c>
      <c r="B108" s="56" t="s">
        <v>157</v>
      </c>
      <c r="C108" s="44" t="s">
        <v>11</v>
      </c>
      <c r="D108" s="19">
        <f t="shared" si="4"/>
        <v>240.9</v>
      </c>
      <c r="E108" s="46">
        <v>240900</v>
      </c>
      <c r="F108" s="2"/>
    </row>
    <row r="109" spans="1:6" outlineLevel="2" x14ac:dyDescent="0.3">
      <c r="A109" s="9" t="s">
        <v>163</v>
      </c>
      <c r="B109" s="56" t="s">
        <v>166</v>
      </c>
      <c r="C109" s="44" t="s">
        <v>2</v>
      </c>
      <c r="D109" s="19">
        <f t="shared" si="4"/>
        <v>240.9</v>
      </c>
      <c r="E109" s="46">
        <f>E110</f>
        <v>240900</v>
      </c>
      <c r="F109" s="2"/>
    </row>
    <row r="110" spans="1:6" ht="31.2" outlineLevel="2" x14ac:dyDescent="0.3">
      <c r="A110" s="9" t="s">
        <v>164</v>
      </c>
      <c r="B110" s="56" t="s">
        <v>166</v>
      </c>
      <c r="C110" s="44" t="s">
        <v>11</v>
      </c>
      <c r="D110" s="19">
        <f t="shared" si="4"/>
        <v>240.9</v>
      </c>
      <c r="E110" s="46">
        <v>240900</v>
      </c>
      <c r="F110" s="2"/>
    </row>
    <row r="111" spans="1:6" hidden="1" outlineLevel="2" x14ac:dyDescent="0.3">
      <c r="A111" s="9"/>
      <c r="B111" s="56"/>
      <c r="C111" s="44"/>
      <c r="D111" s="19"/>
      <c r="E111" s="46"/>
      <c r="F111" s="2"/>
    </row>
    <row r="112" spans="1:6" hidden="1" outlineLevel="2" x14ac:dyDescent="0.3">
      <c r="A112" s="9"/>
      <c r="B112" s="56"/>
      <c r="C112" s="44"/>
      <c r="D112" s="19"/>
      <c r="E112" s="46"/>
      <c r="F112" s="2"/>
    </row>
    <row r="113" spans="1:6" hidden="1" outlineLevel="2" x14ac:dyDescent="0.3">
      <c r="A113" s="9"/>
      <c r="B113" s="56"/>
      <c r="C113" s="44"/>
      <c r="D113" s="19"/>
      <c r="E113" s="46"/>
      <c r="F113" s="2"/>
    </row>
    <row r="114" spans="1:6" hidden="1" outlineLevel="2" x14ac:dyDescent="0.3">
      <c r="A114" s="9"/>
      <c r="B114" s="56"/>
      <c r="C114" s="44"/>
      <c r="D114" s="19"/>
      <c r="E114" s="46"/>
      <c r="F114" s="2"/>
    </row>
    <row r="115" spans="1:6" ht="46.8" collapsed="1" x14ac:dyDescent="0.3">
      <c r="A115" s="22" t="s">
        <v>158</v>
      </c>
      <c r="B115" s="23" t="s">
        <v>67</v>
      </c>
      <c r="C115" s="23" t="s">
        <v>2</v>
      </c>
      <c r="D115" s="21">
        <f t="shared" si="4"/>
        <v>688.5</v>
      </c>
      <c r="E115" s="46">
        <f>E116+E118+E126</f>
        <v>688500</v>
      </c>
      <c r="F115" s="2"/>
    </row>
    <row r="116" spans="1:6" outlineLevel="1" x14ac:dyDescent="0.3">
      <c r="A116" s="9" t="s">
        <v>159</v>
      </c>
      <c r="B116" s="5" t="s">
        <v>160</v>
      </c>
      <c r="C116" s="5" t="s">
        <v>2</v>
      </c>
      <c r="D116" s="19">
        <f t="shared" si="4"/>
        <v>509.2</v>
      </c>
      <c r="E116" s="46">
        <f>E117</f>
        <v>509200</v>
      </c>
      <c r="F116" s="2"/>
    </row>
    <row r="117" spans="1:6" ht="31.2" outlineLevel="2" x14ac:dyDescent="0.3">
      <c r="A117" s="9" t="s">
        <v>10</v>
      </c>
      <c r="B117" s="5" t="s">
        <v>160</v>
      </c>
      <c r="C117" s="5" t="s">
        <v>11</v>
      </c>
      <c r="D117" s="19">
        <f t="shared" si="4"/>
        <v>509.2</v>
      </c>
      <c r="E117" s="46">
        <v>509200</v>
      </c>
      <c r="F117" s="2"/>
    </row>
    <row r="118" spans="1:6" ht="31.2" outlineLevel="1" x14ac:dyDescent="0.3">
      <c r="A118" s="9" t="s">
        <v>161</v>
      </c>
      <c r="B118" s="5" t="s">
        <v>160</v>
      </c>
      <c r="C118" s="5" t="s">
        <v>2</v>
      </c>
      <c r="D118" s="19">
        <f t="shared" si="4"/>
        <v>26.8</v>
      </c>
      <c r="E118" s="46">
        <f>E119</f>
        <v>26800</v>
      </c>
      <c r="F118" s="2"/>
    </row>
    <row r="119" spans="1:6" ht="31.2" outlineLevel="2" x14ac:dyDescent="0.3">
      <c r="A119" s="9" t="s">
        <v>10</v>
      </c>
      <c r="B119" s="5" t="s">
        <v>160</v>
      </c>
      <c r="C119" s="5" t="s">
        <v>11</v>
      </c>
      <c r="D119" s="19">
        <f t="shared" si="4"/>
        <v>26.8</v>
      </c>
      <c r="E119" s="46">
        <v>26800</v>
      </c>
      <c r="F119" s="2"/>
    </row>
    <row r="120" spans="1:6" hidden="1" outlineLevel="1" x14ac:dyDescent="0.3">
      <c r="A120" s="9" t="s">
        <v>71</v>
      </c>
      <c r="B120" s="5" t="s">
        <v>72</v>
      </c>
      <c r="C120" s="5" t="s">
        <v>2</v>
      </c>
      <c r="D120" s="19">
        <f t="shared" si="4"/>
        <v>0</v>
      </c>
      <c r="E120" s="46">
        <v>0</v>
      </c>
      <c r="F120" s="2"/>
    </row>
    <row r="121" spans="1:6" ht="31.2" hidden="1" outlineLevel="2" x14ac:dyDescent="0.3">
      <c r="A121" s="9" t="s">
        <v>10</v>
      </c>
      <c r="B121" s="5" t="s">
        <v>72</v>
      </c>
      <c r="C121" s="5" t="s">
        <v>11</v>
      </c>
      <c r="D121" s="19">
        <f t="shared" si="4"/>
        <v>0</v>
      </c>
      <c r="E121" s="46">
        <v>0</v>
      </c>
      <c r="F121" s="2"/>
    </row>
    <row r="122" spans="1:6" ht="31.2" hidden="1" outlineLevel="1" x14ac:dyDescent="0.3">
      <c r="A122" s="9" t="s">
        <v>73</v>
      </c>
      <c r="B122" s="5" t="s">
        <v>74</v>
      </c>
      <c r="C122" s="5" t="s">
        <v>2</v>
      </c>
      <c r="D122" s="19">
        <f t="shared" si="4"/>
        <v>0</v>
      </c>
      <c r="E122" s="46">
        <v>0</v>
      </c>
      <c r="F122" s="2"/>
    </row>
    <row r="123" spans="1:6" ht="31.2" hidden="1" outlineLevel="2" x14ac:dyDescent="0.3">
      <c r="A123" s="9" t="s">
        <v>10</v>
      </c>
      <c r="B123" s="5" t="s">
        <v>74</v>
      </c>
      <c r="C123" s="5" t="s">
        <v>11</v>
      </c>
      <c r="D123" s="19">
        <f t="shared" si="4"/>
        <v>0</v>
      </c>
      <c r="E123" s="46">
        <v>0</v>
      </c>
      <c r="F123" s="2"/>
    </row>
    <row r="124" spans="1:6" hidden="1" outlineLevel="2" x14ac:dyDescent="0.3">
      <c r="A124" s="55" t="s">
        <v>91</v>
      </c>
      <c r="B124" s="5" t="s">
        <v>69</v>
      </c>
      <c r="C124" s="44" t="s">
        <v>2</v>
      </c>
      <c r="D124" s="19">
        <f t="shared" si="4"/>
        <v>0</v>
      </c>
      <c r="E124" s="46">
        <f>E125</f>
        <v>0</v>
      </c>
      <c r="F124" s="2"/>
    </row>
    <row r="125" spans="1:6" ht="31.2" hidden="1" outlineLevel="2" x14ac:dyDescent="0.3">
      <c r="A125" s="9" t="s">
        <v>10</v>
      </c>
      <c r="B125" s="5" t="s">
        <v>69</v>
      </c>
      <c r="C125" s="44" t="s">
        <v>2</v>
      </c>
      <c r="D125" s="19">
        <f t="shared" si="4"/>
        <v>0</v>
      </c>
      <c r="E125" s="46">
        <v>0</v>
      </c>
      <c r="F125" s="2"/>
    </row>
    <row r="126" spans="1:6" ht="31.2" outlineLevel="1" collapsed="1" x14ac:dyDescent="0.3">
      <c r="A126" s="9" t="s">
        <v>77</v>
      </c>
      <c r="B126" s="5">
        <v>1300004430</v>
      </c>
      <c r="C126" s="5" t="s">
        <v>2</v>
      </c>
      <c r="D126" s="19">
        <f t="shared" ref="D126:D139" si="5">E126/1000</f>
        <v>152.5</v>
      </c>
      <c r="E126" s="46">
        <f>E127</f>
        <v>152500</v>
      </c>
      <c r="F126" s="2"/>
    </row>
    <row r="127" spans="1:6" ht="31.2" outlineLevel="2" x14ac:dyDescent="0.3">
      <c r="A127" s="9" t="s">
        <v>10</v>
      </c>
      <c r="B127" s="5">
        <v>1300004430</v>
      </c>
      <c r="C127" s="5" t="s">
        <v>11</v>
      </c>
      <c r="D127" s="19">
        <f t="shared" si="5"/>
        <v>152.5</v>
      </c>
      <c r="E127" s="46">
        <v>152500</v>
      </c>
      <c r="F127" s="2"/>
    </row>
    <row r="128" spans="1:6" ht="31.2" outlineLevel="2" x14ac:dyDescent="0.3">
      <c r="A128" s="9" t="s">
        <v>77</v>
      </c>
      <c r="B128" s="5">
        <v>1300004430</v>
      </c>
      <c r="C128" s="5" t="s">
        <v>2</v>
      </c>
      <c r="D128" s="26">
        <v>152.5</v>
      </c>
      <c r="E128" s="46">
        <v>152500</v>
      </c>
      <c r="F128" s="2"/>
    </row>
    <row r="129" spans="1:6" ht="31.2" outlineLevel="2" x14ac:dyDescent="0.3">
      <c r="A129" s="9" t="s">
        <v>10</v>
      </c>
      <c r="B129" s="5">
        <v>1300004430</v>
      </c>
      <c r="C129" s="5" t="s">
        <v>11</v>
      </c>
      <c r="D129" s="26">
        <v>152.5</v>
      </c>
      <c r="E129" s="46">
        <v>152500</v>
      </c>
      <c r="F129" s="2"/>
    </row>
    <row r="130" spans="1:6" hidden="1" outlineLevel="2" x14ac:dyDescent="0.3">
      <c r="A130" s="9"/>
      <c r="B130" s="5"/>
      <c r="C130" s="5"/>
      <c r="D130" s="26"/>
      <c r="E130" s="46"/>
      <c r="F130" s="2"/>
    </row>
    <row r="131" spans="1:6" hidden="1" outlineLevel="2" x14ac:dyDescent="0.3">
      <c r="A131" s="9"/>
      <c r="B131" s="5"/>
      <c r="C131" s="5"/>
      <c r="D131" s="26"/>
      <c r="E131" s="46"/>
      <c r="F131" s="2"/>
    </row>
    <row r="132" spans="1:6" hidden="1" outlineLevel="2" x14ac:dyDescent="0.3">
      <c r="A132" s="9"/>
      <c r="B132" s="5"/>
      <c r="C132" s="5"/>
      <c r="D132" s="26"/>
      <c r="E132" s="46"/>
      <c r="F132" s="2"/>
    </row>
    <row r="133" spans="1:6" hidden="1" outlineLevel="2" x14ac:dyDescent="0.3">
      <c r="A133" s="9"/>
      <c r="B133" s="5"/>
      <c r="C133" s="5"/>
      <c r="D133" s="26"/>
      <c r="E133" s="46"/>
      <c r="F133" s="2"/>
    </row>
    <row r="134" spans="1:6" hidden="1" outlineLevel="2" x14ac:dyDescent="0.3">
      <c r="A134" s="9"/>
      <c r="B134" s="5"/>
      <c r="C134" s="5"/>
      <c r="D134" s="26"/>
      <c r="E134" s="46"/>
      <c r="F134" s="2"/>
    </row>
    <row r="135" spans="1:6" hidden="1" outlineLevel="2" x14ac:dyDescent="0.3">
      <c r="A135" s="9"/>
      <c r="B135" s="5"/>
      <c r="C135" s="5"/>
      <c r="D135" s="26"/>
      <c r="E135" s="46"/>
      <c r="F135" s="2"/>
    </row>
    <row r="136" spans="1:6" hidden="1" outlineLevel="1" x14ac:dyDescent="0.3">
      <c r="A136" s="24" t="s">
        <v>79</v>
      </c>
      <c r="B136" s="25" t="s">
        <v>80</v>
      </c>
      <c r="C136" s="25" t="s">
        <v>2</v>
      </c>
      <c r="D136" s="26">
        <f>E136/1000</f>
        <v>0</v>
      </c>
      <c r="E136" s="54">
        <f>E137</f>
        <v>0</v>
      </c>
      <c r="F136" s="2"/>
    </row>
    <row r="137" spans="1:6" ht="31.2" hidden="1" outlineLevel="2" x14ac:dyDescent="0.3">
      <c r="A137" s="27" t="s">
        <v>10</v>
      </c>
      <c r="B137" s="28" t="s">
        <v>80</v>
      </c>
      <c r="C137" s="28" t="s">
        <v>11</v>
      </c>
      <c r="D137" s="19">
        <f t="shared" si="5"/>
        <v>0</v>
      </c>
      <c r="E137" s="49">
        <v>0</v>
      </c>
      <c r="F137" s="2"/>
    </row>
    <row r="138" spans="1:6" ht="46.8" hidden="1" outlineLevel="2" x14ac:dyDescent="0.3">
      <c r="A138" s="55" t="s">
        <v>88</v>
      </c>
      <c r="B138" s="53" t="s">
        <v>87</v>
      </c>
      <c r="C138" s="53" t="s">
        <v>2</v>
      </c>
      <c r="D138" s="19">
        <f t="shared" si="5"/>
        <v>0</v>
      </c>
      <c r="E138" s="49">
        <f>E139</f>
        <v>0</v>
      </c>
      <c r="F138" s="2"/>
    </row>
    <row r="139" spans="1:6" ht="31.2" hidden="1" outlineLevel="2" x14ac:dyDescent="0.3">
      <c r="A139" s="27" t="s">
        <v>10</v>
      </c>
      <c r="B139" s="53" t="s">
        <v>87</v>
      </c>
      <c r="C139" s="53" t="s">
        <v>11</v>
      </c>
      <c r="D139" s="19">
        <f t="shared" si="5"/>
        <v>0</v>
      </c>
      <c r="E139" s="49">
        <v>0</v>
      </c>
      <c r="F139" s="2"/>
    </row>
    <row r="140" spans="1:6" ht="14.4" customHeight="1" collapsed="1" x14ac:dyDescent="0.3">
      <c r="A140" s="110" t="s">
        <v>81</v>
      </c>
      <c r="B140" s="111"/>
      <c r="C140" s="112"/>
      <c r="D140" s="29">
        <f>E140/1000</f>
        <v>23342.3</v>
      </c>
      <c r="E140" s="48">
        <f>E12+E42+E59+E62+E77+E85+E88+E115+E55+I17+E46+E106</f>
        <v>23342300</v>
      </c>
      <c r="F140" s="2"/>
    </row>
    <row r="141" spans="1:6" ht="12.75" customHeight="1" x14ac:dyDescent="0.3">
      <c r="A141" s="10"/>
      <c r="B141" s="3"/>
      <c r="C141" s="3"/>
      <c r="D141" s="3"/>
      <c r="E141" s="3"/>
      <c r="F141" s="2"/>
    </row>
    <row r="142" spans="1:6" ht="25.65" customHeight="1" x14ac:dyDescent="0.3">
      <c r="A142" s="96"/>
      <c r="B142" s="97"/>
      <c r="C142" s="97"/>
      <c r="D142" s="97"/>
      <c r="E142" s="97"/>
      <c r="F142" s="2"/>
    </row>
  </sheetData>
  <mergeCells count="10">
    <mergeCell ref="A142:E142"/>
    <mergeCell ref="A6:E6"/>
    <mergeCell ref="A7:E8"/>
    <mergeCell ref="A10:A11"/>
    <mergeCell ref="B10:B11"/>
    <mergeCell ref="C10:C11"/>
    <mergeCell ref="E10:E11"/>
    <mergeCell ref="D10:D11"/>
    <mergeCell ref="A9:E9"/>
    <mergeCell ref="A140:C140"/>
  </mergeCells>
  <pageMargins left="0.78740157480314965" right="0.59055118110236227" top="0.59055118110236227" bottom="0.59055118110236227" header="0.39370078740157483" footer="0.51181102362204722"/>
  <pageSetup paperSize="9" scale="71" fitToHeight="0" orientation="portrait" r:id="rId1"/>
  <headerFooter>
    <oddHeader>&amp;R&amp;P</oddHeader>
    <evenHeader>&amp;R&amp;P</evenHeader>
  </headerFooter>
  <rowBreaks count="2" manualBreakCount="2">
    <brk id="37" max="16383" man="1"/>
    <brk id="6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showGridLines="0" tabSelected="1" topLeftCell="A25" zoomScaleSheetLayoutView="100" workbookViewId="0">
      <selection activeCell="H12" sqref="H12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9.33203125" style="7" hidden="1" customWidth="1"/>
    <col min="6" max="6" width="13.33203125" style="7" customWidth="1"/>
    <col min="7" max="7" width="11.6640625" style="7" hidden="1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96</v>
      </c>
      <c r="C1" s="32"/>
      <c r="D1" s="32"/>
      <c r="E1" s="33"/>
      <c r="F1" s="33"/>
    </row>
    <row r="2" spans="1:8" x14ac:dyDescent="0.3">
      <c r="A2" s="30"/>
      <c r="B2" s="31" t="s">
        <v>82</v>
      </c>
      <c r="C2" s="32"/>
      <c r="D2" s="32"/>
      <c r="E2" s="33"/>
      <c r="F2" s="33"/>
    </row>
    <row r="3" spans="1:8" x14ac:dyDescent="0.3">
      <c r="A3" s="30"/>
      <c r="B3" s="31" t="s">
        <v>83</v>
      </c>
      <c r="C3" s="32"/>
      <c r="D3" s="32"/>
      <c r="E3" s="33"/>
      <c r="F3" s="33"/>
    </row>
    <row r="4" spans="1:8" x14ac:dyDescent="0.3">
      <c r="A4" s="30"/>
      <c r="B4" s="31" t="s">
        <v>165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114" t="s">
        <v>84</v>
      </c>
      <c r="B6" s="114"/>
      <c r="C6" s="114"/>
      <c r="D6" s="114"/>
      <c r="E6" s="114"/>
      <c r="F6" s="114"/>
    </row>
    <row r="7" spans="1:8" ht="15.75" customHeight="1" x14ac:dyDescent="0.3">
      <c r="A7" s="113" t="s">
        <v>153</v>
      </c>
      <c r="B7" s="113"/>
      <c r="C7" s="113"/>
      <c r="D7" s="113"/>
      <c r="E7" s="113"/>
      <c r="F7" s="113"/>
    </row>
    <row r="8" spans="1:8" x14ac:dyDescent="0.3">
      <c r="A8" s="113"/>
      <c r="B8" s="113"/>
      <c r="C8" s="113"/>
      <c r="D8" s="113"/>
      <c r="E8" s="113"/>
      <c r="F8" s="113"/>
    </row>
    <row r="9" spans="1:8" x14ac:dyDescent="0.3">
      <c r="A9" s="113"/>
      <c r="B9" s="113"/>
      <c r="C9" s="113"/>
      <c r="D9" s="113"/>
      <c r="E9" s="113"/>
      <c r="F9" s="113"/>
    </row>
    <row r="10" spans="1:8" ht="12" customHeight="1" x14ac:dyDescent="0.3">
      <c r="A10" s="115"/>
      <c r="B10" s="115"/>
      <c r="C10" s="115"/>
      <c r="D10" s="115"/>
      <c r="E10" s="115"/>
      <c r="F10" s="115"/>
      <c r="G10" s="115"/>
      <c r="H10" s="3"/>
    </row>
    <row r="11" spans="1:8" ht="69" customHeight="1" x14ac:dyDescent="0.3">
      <c r="A11" s="8" t="s">
        <v>85</v>
      </c>
      <c r="B11" s="4" t="s">
        <v>0</v>
      </c>
      <c r="C11" s="4" t="s">
        <v>1</v>
      </c>
      <c r="D11" s="4" t="s">
        <v>154</v>
      </c>
      <c r="E11" s="4"/>
      <c r="F11" s="4" t="s">
        <v>155</v>
      </c>
      <c r="G11" s="4"/>
      <c r="H11" s="3"/>
    </row>
    <row r="12" spans="1:8" ht="102" customHeight="1" x14ac:dyDescent="0.3">
      <c r="A12" s="22" t="s">
        <v>100</v>
      </c>
      <c r="B12" s="23" t="s">
        <v>3</v>
      </c>
      <c r="C12" s="23" t="s">
        <v>2</v>
      </c>
      <c r="D12" s="36">
        <f>E12/1000</f>
        <v>6400.9340000000002</v>
      </c>
      <c r="E12" s="37">
        <f>E13+E15+E19+E22+E24+E26+E32+E34+E37+E28+E30</f>
        <v>6400934</v>
      </c>
      <c r="F12" s="42">
        <f>G12/1000+0.1</f>
        <v>6711.634</v>
      </c>
      <c r="G12" s="6">
        <f>G13+G15+G19+G22+G24+G26+G34+G32+G37+G28+G30</f>
        <v>6711534</v>
      </c>
      <c r="H12" s="3"/>
    </row>
    <row r="13" spans="1:8" outlineLevel="1" x14ac:dyDescent="0.3">
      <c r="A13" s="9" t="s">
        <v>4</v>
      </c>
      <c r="B13" s="5" t="s">
        <v>5</v>
      </c>
      <c r="C13" s="5" t="s">
        <v>2</v>
      </c>
      <c r="D13" s="34">
        <f t="shared" ref="D13:D97" si="0">E13/1000</f>
        <v>904.7</v>
      </c>
      <c r="E13" s="35">
        <f>E14</f>
        <v>904700</v>
      </c>
      <c r="F13" s="43">
        <f t="shared" ref="F13:F97" si="1">G13/1000</f>
        <v>904.7</v>
      </c>
      <c r="G13" s="6">
        <f>G14</f>
        <v>904700</v>
      </c>
      <c r="H13" s="3"/>
    </row>
    <row r="14" spans="1:8" ht="89.25" customHeight="1" outlineLevel="2" x14ac:dyDescent="0.3">
      <c r="A14" s="9" t="s">
        <v>6</v>
      </c>
      <c r="B14" s="5" t="s">
        <v>5</v>
      </c>
      <c r="C14" s="5" t="s">
        <v>7</v>
      </c>
      <c r="D14" s="34">
        <f t="shared" si="0"/>
        <v>904.7</v>
      </c>
      <c r="E14" s="35">
        <v>904700</v>
      </c>
      <c r="F14" s="43">
        <f>G14/1000</f>
        <v>904.7</v>
      </c>
      <c r="G14" s="6">
        <v>904700</v>
      </c>
      <c r="H14" s="3"/>
    </row>
    <row r="15" spans="1:8" ht="31.2" outlineLevel="1" x14ac:dyDescent="0.3">
      <c r="A15" s="9" t="s">
        <v>8</v>
      </c>
      <c r="B15" s="5" t="s">
        <v>9</v>
      </c>
      <c r="C15" s="5" t="s">
        <v>2</v>
      </c>
      <c r="D15" s="34">
        <f t="shared" si="0"/>
        <v>3033.7539999999999</v>
      </c>
      <c r="E15" s="35">
        <f>E16+E17+E18</f>
        <v>3033754</v>
      </c>
      <c r="F15" s="43">
        <f t="shared" si="1"/>
        <v>3033.2539999999999</v>
      </c>
      <c r="G15" s="6">
        <f>G16+G17+G18</f>
        <v>3033254</v>
      </c>
      <c r="H15" s="3"/>
    </row>
    <row r="16" spans="1:8" ht="89.25" customHeight="1" outlineLevel="2" x14ac:dyDescent="0.3">
      <c r="A16" s="9" t="s">
        <v>6</v>
      </c>
      <c r="B16" s="5" t="s">
        <v>9</v>
      </c>
      <c r="C16" s="5" t="s">
        <v>7</v>
      </c>
      <c r="D16" s="34">
        <f t="shared" si="0"/>
        <v>2574.5</v>
      </c>
      <c r="E16" s="35">
        <v>2574500</v>
      </c>
      <c r="F16" s="43">
        <f t="shared" si="1"/>
        <v>2574.5</v>
      </c>
      <c r="G16" s="6">
        <f>E16</f>
        <v>2574500</v>
      </c>
      <c r="H16" s="3"/>
    </row>
    <row r="17" spans="1:8" ht="38.25" customHeight="1" outlineLevel="2" x14ac:dyDescent="0.3">
      <c r="A17" s="9" t="s">
        <v>10</v>
      </c>
      <c r="B17" s="5" t="s">
        <v>9</v>
      </c>
      <c r="C17" s="5" t="s">
        <v>11</v>
      </c>
      <c r="D17" s="34">
        <f t="shared" si="0"/>
        <v>388.47399999999999</v>
      </c>
      <c r="E17" s="35">
        <v>388474</v>
      </c>
      <c r="F17" s="43">
        <f t="shared" si="1"/>
        <v>389.05399999999997</v>
      </c>
      <c r="G17" s="6">
        <v>389054</v>
      </c>
      <c r="H17" s="3"/>
    </row>
    <row r="18" spans="1:8" outlineLevel="2" x14ac:dyDescent="0.3">
      <c r="A18" s="9" t="s">
        <v>12</v>
      </c>
      <c r="B18" s="5" t="s">
        <v>9</v>
      </c>
      <c r="C18" s="5" t="s">
        <v>13</v>
      </c>
      <c r="D18" s="34">
        <f t="shared" si="0"/>
        <v>70.78</v>
      </c>
      <c r="E18" s="35">
        <v>70780</v>
      </c>
      <c r="F18" s="43">
        <f t="shared" si="1"/>
        <v>69.7</v>
      </c>
      <c r="G18" s="6">
        <v>69700</v>
      </c>
      <c r="H18" s="3"/>
    </row>
    <row r="19" spans="1:8" ht="51" customHeight="1" outlineLevel="1" x14ac:dyDescent="0.3">
      <c r="A19" s="9" t="s">
        <v>14</v>
      </c>
      <c r="B19" s="5" t="s">
        <v>15</v>
      </c>
      <c r="C19" s="5" t="s">
        <v>2</v>
      </c>
      <c r="D19" s="34">
        <f t="shared" si="0"/>
        <v>1596.98</v>
      </c>
      <c r="E19" s="35">
        <f>E20+E21</f>
        <v>1596980</v>
      </c>
      <c r="F19" s="43">
        <f t="shared" si="1"/>
        <v>1561.68</v>
      </c>
      <c r="G19" s="6">
        <f>G20+G21</f>
        <v>1561680</v>
      </c>
      <c r="H19" s="3"/>
    </row>
    <row r="20" spans="1:8" ht="89.25" customHeight="1" outlineLevel="2" x14ac:dyDescent="0.3">
      <c r="A20" s="9" t="s">
        <v>6</v>
      </c>
      <c r="B20" s="5" t="s">
        <v>15</v>
      </c>
      <c r="C20" s="5" t="s">
        <v>7</v>
      </c>
      <c r="D20" s="34">
        <f t="shared" si="0"/>
        <v>1529.48</v>
      </c>
      <c r="E20" s="35">
        <v>1529480</v>
      </c>
      <c r="F20" s="43">
        <f t="shared" si="1"/>
        <v>1529.48</v>
      </c>
      <c r="G20" s="6">
        <v>1529480</v>
      </c>
      <c r="H20" s="3"/>
    </row>
    <row r="21" spans="1:8" ht="38.25" customHeight="1" outlineLevel="2" x14ac:dyDescent="0.3">
      <c r="A21" s="9" t="s">
        <v>10</v>
      </c>
      <c r="B21" s="5" t="s">
        <v>15</v>
      </c>
      <c r="C21" s="5" t="s">
        <v>11</v>
      </c>
      <c r="D21" s="34">
        <f>E21/1000</f>
        <v>67.5</v>
      </c>
      <c r="E21" s="35">
        <v>67500</v>
      </c>
      <c r="F21" s="43">
        <f t="shared" si="1"/>
        <v>32.200000000000003</v>
      </c>
      <c r="G21" s="6">
        <f>67500-35300</f>
        <v>32200</v>
      </c>
      <c r="H21" s="3"/>
    </row>
    <row r="22" spans="1:8" outlineLevel="1" x14ac:dyDescent="0.3">
      <c r="A22" s="9" t="s">
        <v>16</v>
      </c>
      <c r="B22" s="5" t="s">
        <v>17</v>
      </c>
      <c r="C22" s="5" t="s">
        <v>2</v>
      </c>
      <c r="D22" s="34">
        <f t="shared" si="0"/>
        <v>12.5</v>
      </c>
      <c r="E22" s="35">
        <f>E23</f>
        <v>12500</v>
      </c>
      <c r="F22" s="43">
        <f t="shared" si="1"/>
        <v>12.5</v>
      </c>
      <c r="G22" s="6">
        <f>G23</f>
        <v>12500</v>
      </c>
      <c r="H22" s="3"/>
    </row>
    <row r="23" spans="1:8" outlineLevel="2" x14ac:dyDescent="0.3">
      <c r="A23" s="9" t="s">
        <v>12</v>
      </c>
      <c r="B23" s="5" t="s">
        <v>17</v>
      </c>
      <c r="C23" s="5" t="s">
        <v>13</v>
      </c>
      <c r="D23" s="34">
        <f t="shared" si="0"/>
        <v>12.5</v>
      </c>
      <c r="E23" s="35">
        <v>12500</v>
      </c>
      <c r="F23" s="43">
        <f t="shared" si="1"/>
        <v>12.5</v>
      </c>
      <c r="G23" s="6">
        <f>E23</f>
        <v>12500</v>
      </c>
      <c r="H23" s="3"/>
    </row>
    <row r="24" spans="1:8" ht="25.5" customHeight="1" outlineLevel="1" x14ac:dyDescent="0.3">
      <c r="A24" s="9" t="s">
        <v>18</v>
      </c>
      <c r="B24" s="5" t="s">
        <v>19</v>
      </c>
      <c r="C24" s="5" t="s">
        <v>2</v>
      </c>
      <c r="D24" s="34">
        <f t="shared" si="0"/>
        <v>10</v>
      </c>
      <c r="E24" s="35">
        <v>10000</v>
      </c>
      <c r="F24" s="43">
        <f t="shared" si="1"/>
        <v>10</v>
      </c>
      <c r="G24" s="6">
        <v>10000</v>
      </c>
      <c r="H24" s="3"/>
    </row>
    <row r="25" spans="1:8" outlineLevel="2" x14ac:dyDescent="0.3">
      <c r="A25" s="9" t="s">
        <v>12</v>
      </c>
      <c r="B25" s="5" t="s">
        <v>19</v>
      </c>
      <c r="C25" s="5" t="s">
        <v>13</v>
      </c>
      <c r="D25" s="34">
        <f t="shared" si="0"/>
        <v>10</v>
      </c>
      <c r="E25" s="35">
        <v>10000</v>
      </c>
      <c r="F25" s="43">
        <f t="shared" si="1"/>
        <v>10</v>
      </c>
      <c r="G25" s="6">
        <v>10000</v>
      </c>
      <c r="H25" s="3"/>
    </row>
    <row r="26" spans="1:8" ht="31.2" outlineLevel="1" x14ac:dyDescent="0.3">
      <c r="A26" s="9" t="s">
        <v>20</v>
      </c>
      <c r="B26" s="5" t="s">
        <v>21</v>
      </c>
      <c r="C26" s="5" t="s">
        <v>2</v>
      </c>
      <c r="D26" s="34">
        <f t="shared" si="0"/>
        <v>44.1</v>
      </c>
      <c r="E26" s="35">
        <f>E27</f>
        <v>44100</v>
      </c>
      <c r="F26" s="43">
        <f t="shared" si="1"/>
        <v>44.1</v>
      </c>
      <c r="G26" s="6">
        <f>G27</f>
        <v>44100</v>
      </c>
      <c r="H26" s="3"/>
    </row>
    <row r="27" spans="1:8" ht="31.2" outlineLevel="2" x14ac:dyDescent="0.3">
      <c r="A27" s="9" t="s">
        <v>22</v>
      </c>
      <c r="B27" s="5" t="s">
        <v>21</v>
      </c>
      <c r="C27" s="5" t="s">
        <v>23</v>
      </c>
      <c r="D27" s="34">
        <f t="shared" si="0"/>
        <v>44.1</v>
      </c>
      <c r="E27" s="35">
        <v>44100</v>
      </c>
      <c r="F27" s="43">
        <f t="shared" si="1"/>
        <v>44.1</v>
      </c>
      <c r="G27" s="6">
        <v>44100</v>
      </c>
      <c r="H27" s="3"/>
    </row>
    <row r="28" spans="1:8" outlineLevel="2" x14ac:dyDescent="0.3">
      <c r="A28" s="95" t="s">
        <v>148</v>
      </c>
      <c r="B28" s="56" t="s">
        <v>151</v>
      </c>
      <c r="C28" s="44" t="s">
        <v>2</v>
      </c>
      <c r="D28" s="19">
        <f t="shared" si="0"/>
        <v>73.260000000000005</v>
      </c>
      <c r="E28" s="46">
        <f>E29</f>
        <v>73260</v>
      </c>
      <c r="F28" s="43">
        <f t="shared" si="1"/>
        <v>73.260000000000005</v>
      </c>
      <c r="G28" s="6">
        <f>G29</f>
        <v>73260</v>
      </c>
      <c r="H28" s="3"/>
    </row>
    <row r="29" spans="1:8" ht="46.8" outlineLevel="2" x14ac:dyDescent="0.3">
      <c r="A29" s="95" t="s">
        <v>149</v>
      </c>
      <c r="B29" s="56" t="s">
        <v>151</v>
      </c>
      <c r="C29" s="5">
        <v>200</v>
      </c>
      <c r="D29" s="19">
        <f t="shared" si="0"/>
        <v>73.260000000000005</v>
      </c>
      <c r="E29" s="46">
        <v>73260</v>
      </c>
      <c r="F29" s="43">
        <f t="shared" si="1"/>
        <v>73.260000000000005</v>
      </c>
      <c r="G29" s="6">
        <v>73260</v>
      </c>
      <c r="H29" s="3"/>
    </row>
    <row r="30" spans="1:8" ht="31.2" outlineLevel="2" x14ac:dyDescent="0.3">
      <c r="A30" s="95" t="s">
        <v>150</v>
      </c>
      <c r="B30" s="56" t="s">
        <v>152</v>
      </c>
      <c r="C30" s="44" t="s">
        <v>2</v>
      </c>
      <c r="D30" s="19">
        <f t="shared" si="0"/>
        <v>0.74</v>
      </c>
      <c r="E30" s="46">
        <f>E31</f>
        <v>740</v>
      </c>
      <c r="F30" s="43">
        <f t="shared" si="1"/>
        <v>0.74</v>
      </c>
      <c r="G30" s="6">
        <f>G31</f>
        <v>740</v>
      </c>
      <c r="H30" s="3"/>
    </row>
    <row r="31" spans="1:8" ht="46.8" outlineLevel="2" x14ac:dyDescent="0.3">
      <c r="A31" s="95" t="s">
        <v>149</v>
      </c>
      <c r="B31" s="56" t="s">
        <v>152</v>
      </c>
      <c r="C31" s="5">
        <v>200</v>
      </c>
      <c r="D31" s="19">
        <f t="shared" si="0"/>
        <v>0.74</v>
      </c>
      <c r="E31" s="46">
        <v>740</v>
      </c>
      <c r="F31" s="43">
        <f t="shared" si="1"/>
        <v>0.74</v>
      </c>
      <c r="G31" s="6">
        <v>740</v>
      </c>
      <c r="H31" s="3"/>
    </row>
    <row r="32" spans="1:8" ht="51" customHeight="1" outlineLevel="1" x14ac:dyDescent="0.3">
      <c r="A32" s="85" t="s">
        <v>121</v>
      </c>
      <c r="B32" s="5">
        <v>100016050</v>
      </c>
      <c r="C32" s="5" t="s">
        <v>2</v>
      </c>
      <c r="D32" s="34">
        <f t="shared" si="0"/>
        <v>0.2</v>
      </c>
      <c r="E32" s="35">
        <f>E33</f>
        <v>200</v>
      </c>
      <c r="F32" s="43">
        <f t="shared" si="1"/>
        <v>0.2</v>
      </c>
      <c r="G32" s="6">
        <f>G33</f>
        <v>200</v>
      </c>
      <c r="H32" s="3"/>
    </row>
    <row r="33" spans="1:8" ht="38.25" customHeight="1" outlineLevel="2" x14ac:dyDescent="0.3">
      <c r="A33" s="85" t="s">
        <v>122</v>
      </c>
      <c r="B33" s="5">
        <v>100016050</v>
      </c>
      <c r="C33" s="5" t="s">
        <v>11</v>
      </c>
      <c r="D33" s="34">
        <f t="shared" si="0"/>
        <v>0.2</v>
      </c>
      <c r="E33" s="35">
        <v>200</v>
      </c>
      <c r="F33" s="43">
        <f t="shared" si="1"/>
        <v>0.2</v>
      </c>
      <c r="G33" s="6">
        <v>200</v>
      </c>
      <c r="H33" s="3"/>
    </row>
    <row r="34" spans="1:8" ht="38.25" customHeight="1" outlineLevel="1" x14ac:dyDescent="0.3">
      <c r="A34" s="9" t="s">
        <v>24</v>
      </c>
      <c r="B34" s="5" t="s">
        <v>25</v>
      </c>
      <c r="C34" s="5" t="s">
        <v>2</v>
      </c>
      <c r="D34" s="34">
        <f t="shared" si="0"/>
        <v>428.8</v>
      </c>
      <c r="E34" s="35">
        <f>E35+E36</f>
        <v>428800</v>
      </c>
      <c r="F34" s="43">
        <f t="shared" si="1"/>
        <v>470</v>
      </c>
      <c r="G34" s="6">
        <f>G35+G36</f>
        <v>470000</v>
      </c>
      <c r="H34" s="3"/>
    </row>
    <row r="35" spans="1:8" ht="89.25" customHeight="1" outlineLevel="2" x14ac:dyDescent="0.3">
      <c r="A35" s="9" t="s">
        <v>6</v>
      </c>
      <c r="B35" s="5" t="s">
        <v>25</v>
      </c>
      <c r="C35" s="5" t="s">
        <v>7</v>
      </c>
      <c r="D35" s="34">
        <f t="shared" si="0"/>
        <v>422.64</v>
      </c>
      <c r="E35" s="35">
        <v>422640</v>
      </c>
      <c r="F35" s="43">
        <f t="shared" si="1"/>
        <v>422.64</v>
      </c>
      <c r="G35" s="6">
        <v>422640</v>
      </c>
      <c r="H35" s="3"/>
    </row>
    <row r="36" spans="1:8" ht="38.25" customHeight="1" outlineLevel="2" x14ac:dyDescent="0.3">
      <c r="A36" s="9" t="s">
        <v>10</v>
      </c>
      <c r="B36" s="5" t="s">
        <v>25</v>
      </c>
      <c r="C36" s="5" t="s">
        <v>11</v>
      </c>
      <c r="D36" s="34">
        <f t="shared" si="0"/>
        <v>6.16</v>
      </c>
      <c r="E36" s="35">
        <v>6160</v>
      </c>
      <c r="F36" s="43">
        <f t="shared" si="1"/>
        <v>47.36</v>
      </c>
      <c r="G36" s="6">
        <v>47360</v>
      </c>
      <c r="H36" s="3"/>
    </row>
    <row r="37" spans="1:8" outlineLevel="1" x14ac:dyDescent="0.3">
      <c r="A37" s="9" t="s">
        <v>26</v>
      </c>
      <c r="B37" s="5" t="s">
        <v>27</v>
      </c>
      <c r="C37" s="5" t="s">
        <v>2</v>
      </c>
      <c r="D37" s="34">
        <f t="shared" si="0"/>
        <v>295.89999999999998</v>
      </c>
      <c r="E37" s="35">
        <f>E38</f>
        <v>295900</v>
      </c>
      <c r="F37" s="43">
        <f t="shared" si="1"/>
        <v>601.1</v>
      </c>
      <c r="G37" s="6">
        <f>G38</f>
        <v>601100</v>
      </c>
      <c r="H37" s="3"/>
    </row>
    <row r="38" spans="1:8" outlineLevel="2" x14ac:dyDescent="0.3">
      <c r="A38" s="9" t="s">
        <v>12</v>
      </c>
      <c r="B38" s="5" t="s">
        <v>27</v>
      </c>
      <c r="C38" s="5" t="s">
        <v>13</v>
      </c>
      <c r="D38" s="34">
        <f t="shared" si="0"/>
        <v>295.89999999999998</v>
      </c>
      <c r="E38" s="35">
        <v>295900</v>
      </c>
      <c r="F38" s="43">
        <f t="shared" si="1"/>
        <v>601.1</v>
      </c>
      <c r="G38" s="6">
        <v>601100</v>
      </c>
      <c r="H38" s="3"/>
    </row>
    <row r="39" spans="1:8" ht="51" customHeight="1" x14ac:dyDescent="0.3">
      <c r="A39" s="22" t="s">
        <v>101</v>
      </c>
      <c r="B39" s="23" t="s">
        <v>28</v>
      </c>
      <c r="C39" s="23" t="s">
        <v>2</v>
      </c>
      <c r="D39" s="36">
        <f t="shared" si="0"/>
        <v>80.099999999999994</v>
      </c>
      <c r="E39" s="37">
        <f>E40</f>
        <v>80100</v>
      </c>
      <c r="F39" s="42">
        <f t="shared" si="1"/>
        <v>50.1</v>
      </c>
      <c r="G39" s="6">
        <f>G40</f>
        <v>50100</v>
      </c>
      <c r="H39" s="3"/>
    </row>
    <row r="40" spans="1:8" ht="38.25" customHeight="1" outlineLevel="1" x14ac:dyDescent="0.3">
      <c r="A40" s="9" t="s">
        <v>29</v>
      </c>
      <c r="B40" s="5" t="s">
        <v>30</v>
      </c>
      <c r="C40" s="5" t="s">
        <v>2</v>
      </c>
      <c r="D40" s="34">
        <f t="shared" si="0"/>
        <v>80.099999999999994</v>
      </c>
      <c r="E40" s="35">
        <f>E42+E41</f>
        <v>80100</v>
      </c>
      <c r="F40" s="39">
        <f t="shared" si="1"/>
        <v>50.1</v>
      </c>
      <c r="G40" s="63">
        <f>G42+G41</f>
        <v>50100</v>
      </c>
      <c r="H40" s="3"/>
    </row>
    <row r="41" spans="1:8" ht="37.200000000000003" customHeight="1" outlineLevel="1" x14ac:dyDescent="0.3">
      <c r="A41" s="9" t="s">
        <v>119</v>
      </c>
      <c r="B41" s="44" t="s">
        <v>30</v>
      </c>
      <c r="C41" s="5">
        <v>200</v>
      </c>
      <c r="D41" s="19">
        <f>E41/1000</f>
        <v>74.849999999999994</v>
      </c>
      <c r="E41" s="78">
        <v>74850</v>
      </c>
      <c r="F41" s="82">
        <f t="shared" si="1"/>
        <v>44.85</v>
      </c>
      <c r="G41" s="83">
        <v>44850</v>
      </c>
      <c r="H41" s="1"/>
    </row>
    <row r="42" spans="1:8" outlineLevel="2" x14ac:dyDescent="0.3">
      <c r="A42" s="9" t="s">
        <v>12</v>
      </c>
      <c r="B42" s="5" t="s">
        <v>30</v>
      </c>
      <c r="C42" s="5" t="s">
        <v>13</v>
      </c>
      <c r="D42" s="34">
        <f t="shared" si="0"/>
        <v>5.25</v>
      </c>
      <c r="E42" s="80">
        <v>5250</v>
      </c>
      <c r="F42" s="82">
        <f t="shared" si="1"/>
        <v>5.25</v>
      </c>
      <c r="G42" s="81">
        <v>5250</v>
      </c>
      <c r="H42" s="3"/>
    </row>
    <row r="43" spans="1:8" ht="31.2" outlineLevel="2" x14ac:dyDescent="0.3">
      <c r="A43" s="91" t="s">
        <v>123</v>
      </c>
      <c r="B43" s="89" t="s">
        <v>126</v>
      </c>
      <c r="C43" s="44" t="s">
        <v>2</v>
      </c>
      <c r="D43" s="19">
        <f>E43/1000-0.1</f>
        <v>18.866</v>
      </c>
      <c r="E43" s="46">
        <f>E44</f>
        <v>18966</v>
      </c>
      <c r="F43" s="19">
        <f>G43/1000-0.1</f>
        <v>18.866</v>
      </c>
      <c r="G43" s="46">
        <f>G44</f>
        <v>18966</v>
      </c>
      <c r="H43" s="3"/>
    </row>
    <row r="44" spans="1:8" ht="31.2" outlineLevel="2" x14ac:dyDescent="0.3">
      <c r="A44" s="87" t="s">
        <v>127</v>
      </c>
      <c r="B44" s="44" t="s">
        <v>129</v>
      </c>
      <c r="C44" s="44" t="s">
        <v>2</v>
      </c>
      <c r="D44" s="19">
        <f>E44/1000-0.1</f>
        <v>18.866</v>
      </c>
      <c r="E44" s="46">
        <f>E45+E49+E50</f>
        <v>18966</v>
      </c>
      <c r="F44" s="19">
        <f>G44/1000-0.1</f>
        <v>18.866</v>
      </c>
      <c r="G44" s="46">
        <f>G45+G49+G50</f>
        <v>18966</v>
      </c>
      <c r="H44" s="3"/>
    </row>
    <row r="45" spans="1:8" ht="62.4" outlineLevel="2" x14ac:dyDescent="0.3">
      <c r="A45" s="90" t="s">
        <v>124</v>
      </c>
      <c r="B45" s="44" t="s">
        <v>130</v>
      </c>
      <c r="C45" s="44" t="s">
        <v>2</v>
      </c>
      <c r="D45" s="19">
        <f>E45/1000-0.1</f>
        <v>16.5</v>
      </c>
      <c r="E45" s="46">
        <f>E46</f>
        <v>16600</v>
      </c>
      <c r="F45" s="19">
        <f>G45/1000-0.1</f>
        <v>16.5</v>
      </c>
      <c r="G45" s="46">
        <f>G46</f>
        <v>16600</v>
      </c>
      <c r="H45" s="3"/>
    </row>
    <row r="46" spans="1:8" outlineLevel="2" x14ac:dyDescent="0.3">
      <c r="A46" s="88" t="s">
        <v>125</v>
      </c>
      <c r="B46" s="44" t="s">
        <v>130</v>
      </c>
      <c r="C46" s="44" t="s">
        <v>2</v>
      </c>
      <c r="D46" s="19">
        <f>D47</f>
        <v>16.600000000000001</v>
      </c>
      <c r="E46" s="46">
        <f>E47</f>
        <v>16600</v>
      </c>
      <c r="F46" s="19">
        <f>F47</f>
        <v>16.600000000000001</v>
      </c>
      <c r="G46" s="46">
        <f>G47</f>
        <v>16600</v>
      </c>
      <c r="H46" s="3"/>
    </row>
    <row r="47" spans="1:8" ht="78" outlineLevel="2" x14ac:dyDescent="0.3">
      <c r="A47" s="93" t="s">
        <v>128</v>
      </c>
      <c r="B47" s="44" t="s">
        <v>130</v>
      </c>
      <c r="C47" s="44" t="s">
        <v>7</v>
      </c>
      <c r="D47" s="19">
        <f>E47/1000</f>
        <v>16.600000000000001</v>
      </c>
      <c r="E47" s="46">
        <v>16600</v>
      </c>
      <c r="F47" s="19">
        <f>G47/1000</f>
        <v>16.600000000000001</v>
      </c>
      <c r="G47" s="46">
        <v>16600</v>
      </c>
      <c r="H47" s="3"/>
    </row>
    <row r="48" spans="1:8" outlineLevel="2" x14ac:dyDescent="0.3">
      <c r="A48" s="93" t="s">
        <v>132</v>
      </c>
      <c r="B48" s="44" t="s">
        <v>134</v>
      </c>
      <c r="C48" s="44" t="s">
        <v>2</v>
      </c>
      <c r="D48" s="19">
        <f>E48/1000</f>
        <v>0.16766999999999999</v>
      </c>
      <c r="E48" s="46">
        <f>E49</f>
        <v>167.67</v>
      </c>
      <c r="F48" s="19">
        <f>G48/1000</f>
        <v>0.16766999999999999</v>
      </c>
      <c r="G48" s="46">
        <f>G49</f>
        <v>167.67</v>
      </c>
      <c r="H48" s="3"/>
    </row>
    <row r="49" spans="1:9" ht="31.2" outlineLevel="2" x14ac:dyDescent="0.3">
      <c r="A49" s="93" t="s">
        <v>133</v>
      </c>
      <c r="B49" s="44" t="s">
        <v>134</v>
      </c>
      <c r="C49" s="44" t="s">
        <v>7</v>
      </c>
      <c r="D49" s="19">
        <f>E49/1000</f>
        <v>0.16766999999999999</v>
      </c>
      <c r="E49" s="46">
        <v>167.67</v>
      </c>
      <c r="F49" s="19">
        <f>G49/1000</f>
        <v>0.16766999999999999</v>
      </c>
      <c r="G49" s="46">
        <v>167.67</v>
      </c>
      <c r="H49" s="3"/>
    </row>
    <row r="50" spans="1:9" outlineLevel="2" x14ac:dyDescent="0.3">
      <c r="A50" s="93" t="s">
        <v>132</v>
      </c>
      <c r="B50" s="44" t="s">
        <v>135</v>
      </c>
      <c r="C50" s="44" t="s">
        <v>2</v>
      </c>
      <c r="D50" s="19">
        <f t="shared" ref="D50:D51" si="2">E50/1000</f>
        <v>2.1983299999999999</v>
      </c>
      <c r="E50" s="46">
        <f>E51</f>
        <v>2198.33</v>
      </c>
      <c r="F50" s="19">
        <f t="shared" ref="F50:F51" si="3">G50/1000</f>
        <v>2.1983299999999999</v>
      </c>
      <c r="G50" s="46">
        <f>G51</f>
        <v>2198.33</v>
      </c>
      <c r="H50" s="3"/>
    </row>
    <row r="51" spans="1:9" ht="31.2" outlineLevel="2" x14ac:dyDescent="0.3">
      <c r="A51" s="93" t="s">
        <v>133</v>
      </c>
      <c r="B51" s="44" t="s">
        <v>135</v>
      </c>
      <c r="C51" s="44" t="s">
        <v>11</v>
      </c>
      <c r="D51" s="19">
        <f t="shared" si="2"/>
        <v>2.1983299999999999</v>
      </c>
      <c r="E51" s="46">
        <v>2198.33</v>
      </c>
      <c r="F51" s="19">
        <f t="shared" si="3"/>
        <v>2.1983299999999999</v>
      </c>
      <c r="G51" s="46">
        <v>2198.33</v>
      </c>
      <c r="H51" s="3"/>
    </row>
    <row r="52" spans="1:9" ht="62.4" outlineLevel="2" x14ac:dyDescent="0.3">
      <c r="A52" s="50" t="s">
        <v>113</v>
      </c>
      <c r="B52" s="52" t="s">
        <v>114</v>
      </c>
      <c r="C52" s="52" t="s">
        <v>2</v>
      </c>
      <c r="D52" s="19">
        <f>E52/1000</f>
        <v>145</v>
      </c>
      <c r="E52" s="51">
        <f>E53</f>
        <v>145000</v>
      </c>
      <c r="F52" s="79">
        <f t="shared" si="1"/>
        <v>150</v>
      </c>
      <c r="G52" s="86">
        <f>G53</f>
        <v>150000</v>
      </c>
      <c r="H52" s="1"/>
      <c r="I52" s="65"/>
    </row>
    <row r="53" spans="1:9" ht="31.2" outlineLevel="2" x14ac:dyDescent="0.3">
      <c r="A53" s="62" t="s">
        <v>90</v>
      </c>
      <c r="B53" s="53" t="s">
        <v>115</v>
      </c>
      <c r="C53" s="53" t="s">
        <v>2</v>
      </c>
      <c r="D53" s="19">
        <f>E53/1000</f>
        <v>145</v>
      </c>
      <c r="E53" s="49">
        <f>E54</f>
        <v>145000</v>
      </c>
      <c r="F53" s="39">
        <f t="shared" si="1"/>
        <v>150</v>
      </c>
      <c r="G53" s="77">
        <f>G54</f>
        <v>150000</v>
      </c>
      <c r="H53" s="1"/>
    </row>
    <row r="54" spans="1:9" ht="31.2" outlineLevel="2" x14ac:dyDescent="0.3">
      <c r="A54" s="27" t="s">
        <v>10</v>
      </c>
      <c r="B54" s="53" t="s">
        <v>115</v>
      </c>
      <c r="C54" s="53" t="s">
        <v>11</v>
      </c>
      <c r="D54" s="19">
        <f>E54/1000</f>
        <v>145</v>
      </c>
      <c r="E54" s="49">
        <v>145000</v>
      </c>
      <c r="F54" s="39">
        <f t="shared" si="1"/>
        <v>150</v>
      </c>
      <c r="G54" s="77">
        <v>150000</v>
      </c>
      <c r="H54" s="1"/>
    </row>
    <row r="55" spans="1:9" ht="76.5" customHeight="1" x14ac:dyDescent="0.3">
      <c r="A55" s="22" t="s">
        <v>102</v>
      </c>
      <c r="B55" s="23" t="s">
        <v>31</v>
      </c>
      <c r="C55" s="23" t="s">
        <v>2</v>
      </c>
      <c r="D55" s="36">
        <f t="shared" si="0"/>
        <v>36.5</v>
      </c>
      <c r="E55" s="37">
        <f>E56</f>
        <v>36500</v>
      </c>
      <c r="F55" s="75">
        <f t="shared" si="1"/>
        <v>36.5</v>
      </c>
      <c r="G55" s="76">
        <f>G56</f>
        <v>36500</v>
      </c>
      <c r="H55" s="3"/>
    </row>
    <row r="56" spans="1:9" ht="38.25" customHeight="1" outlineLevel="1" x14ac:dyDescent="0.3">
      <c r="A56" s="9" t="s">
        <v>32</v>
      </c>
      <c r="B56" s="5" t="s">
        <v>33</v>
      </c>
      <c r="C56" s="5" t="s">
        <v>2</v>
      </c>
      <c r="D56" s="34">
        <f t="shared" si="0"/>
        <v>36.5</v>
      </c>
      <c r="E56" s="35">
        <f>E57</f>
        <v>36500</v>
      </c>
      <c r="F56" s="43">
        <f t="shared" si="1"/>
        <v>36.5</v>
      </c>
      <c r="G56" s="6">
        <f>G57</f>
        <v>36500</v>
      </c>
      <c r="H56" s="3"/>
    </row>
    <row r="57" spans="1:9" ht="38.25" customHeight="1" outlineLevel="2" x14ac:dyDescent="0.3">
      <c r="A57" s="9" t="s">
        <v>10</v>
      </c>
      <c r="B57" s="5" t="s">
        <v>33</v>
      </c>
      <c r="C57" s="5" t="s">
        <v>11</v>
      </c>
      <c r="D57" s="34">
        <f t="shared" si="0"/>
        <v>36.5</v>
      </c>
      <c r="E57" s="35">
        <v>36500</v>
      </c>
      <c r="F57" s="43">
        <f t="shared" si="1"/>
        <v>36.5</v>
      </c>
      <c r="G57" s="6">
        <v>36500</v>
      </c>
      <c r="H57" s="3"/>
    </row>
    <row r="58" spans="1:9" ht="63.75" customHeight="1" x14ac:dyDescent="0.3">
      <c r="A58" s="22" t="s">
        <v>103</v>
      </c>
      <c r="B58" s="23" t="s">
        <v>34</v>
      </c>
      <c r="C58" s="23" t="s">
        <v>2</v>
      </c>
      <c r="D58" s="36">
        <f>E58/1000-0.1</f>
        <v>2339.5</v>
      </c>
      <c r="E58" s="37">
        <f>E63+E65+E67+E69+E71+E59+E61</f>
        <v>2339600</v>
      </c>
      <c r="F58" s="42">
        <f>G58/1000-0.1</f>
        <v>2427.5</v>
      </c>
      <c r="G58" s="6">
        <f>G63+G65+G67+G69+G71</f>
        <v>2427600</v>
      </c>
      <c r="H58" s="3"/>
    </row>
    <row r="59" spans="1:9" ht="39.6" hidden="1" customHeight="1" x14ac:dyDescent="0.3">
      <c r="A59" s="94" t="s">
        <v>140</v>
      </c>
      <c r="B59" s="44" t="s">
        <v>143</v>
      </c>
      <c r="C59" s="5" t="str">
        <f>C58</f>
        <v>000</v>
      </c>
      <c r="D59" s="36">
        <f>E59/1000</f>
        <v>0</v>
      </c>
      <c r="E59" s="37">
        <f>E60</f>
        <v>0</v>
      </c>
      <c r="F59" s="42">
        <f>G59/1000</f>
        <v>0</v>
      </c>
      <c r="G59" s="6">
        <v>0</v>
      </c>
      <c r="H59" s="3"/>
    </row>
    <row r="60" spans="1:9" ht="42" hidden="1" customHeight="1" x14ac:dyDescent="0.3">
      <c r="A60" s="94" t="s">
        <v>141</v>
      </c>
      <c r="B60" s="44" t="s">
        <v>143</v>
      </c>
      <c r="C60" s="5" t="str">
        <f>C64</f>
        <v>200</v>
      </c>
      <c r="D60" s="36">
        <f>E60/1000</f>
        <v>0</v>
      </c>
      <c r="E60" s="37">
        <v>0</v>
      </c>
      <c r="F60" s="42">
        <f>G60/1000</f>
        <v>0</v>
      </c>
      <c r="G60" s="6">
        <v>0</v>
      </c>
      <c r="H60" s="3"/>
    </row>
    <row r="61" spans="1:9" ht="36.6" hidden="1" customHeight="1" x14ac:dyDescent="0.3">
      <c r="A61" s="94" t="s">
        <v>142</v>
      </c>
      <c r="B61" s="5" t="s">
        <v>144</v>
      </c>
      <c r="C61" s="5" t="str">
        <f>C59</f>
        <v>000</v>
      </c>
      <c r="D61" s="36">
        <f>E61/1000</f>
        <v>0</v>
      </c>
      <c r="E61" s="37">
        <f>E62</f>
        <v>0</v>
      </c>
      <c r="F61" s="42">
        <f>G61/1000</f>
        <v>0</v>
      </c>
      <c r="G61" s="6">
        <v>0</v>
      </c>
      <c r="H61" s="3"/>
    </row>
    <row r="62" spans="1:9" ht="35.4" hidden="1" customHeight="1" x14ac:dyDescent="0.3">
      <c r="A62" s="94" t="s">
        <v>141</v>
      </c>
      <c r="B62" s="5" t="s">
        <v>144</v>
      </c>
      <c r="C62" s="5" t="str">
        <f>C60</f>
        <v>200</v>
      </c>
      <c r="D62" s="36">
        <f>E62/1000</f>
        <v>0</v>
      </c>
      <c r="E62" s="37">
        <v>0</v>
      </c>
      <c r="F62" s="42">
        <f>G62/1000</f>
        <v>0</v>
      </c>
      <c r="G62" s="6">
        <v>0</v>
      </c>
      <c r="H62" s="3"/>
    </row>
    <row r="63" spans="1:9" ht="25.5" customHeight="1" outlineLevel="1" x14ac:dyDescent="0.3">
      <c r="A63" s="9" t="s">
        <v>35</v>
      </c>
      <c r="B63" s="5" t="s">
        <v>36</v>
      </c>
      <c r="C63" s="5" t="s">
        <v>2</v>
      </c>
      <c r="D63" s="34">
        <f>E63/1000-0.1</f>
        <v>263.5</v>
      </c>
      <c r="E63" s="35">
        <f>E64</f>
        <v>263600</v>
      </c>
      <c r="F63" s="43">
        <f>G63/1000-0.1</f>
        <v>263.5</v>
      </c>
      <c r="G63" s="6">
        <f>G64</f>
        <v>263600</v>
      </c>
      <c r="H63" s="3"/>
    </row>
    <row r="64" spans="1:9" ht="38.25" customHeight="1" outlineLevel="2" x14ac:dyDescent="0.3">
      <c r="A64" s="9" t="s">
        <v>10</v>
      </c>
      <c r="B64" s="5" t="s">
        <v>36</v>
      </c>
      <c r="C64" s="5" t="s">
        <v>11</v>
      </c>
      <c r="D64" s="34">
        <f>E64/1000-0.1</f>
        <v>263.5</v>
      </c>
      <c r="E64" s="35">
        <v>263600</v>
      </c>
      <c r="F64" s="43">
        <f>G64/1000-0.1</f>
        <v>263.5</v>
      </c>
      <c r="G64" s="6">
        <f>E64</f>
        <v>263600</v>
      </c>
      <c r="H64" s="3"/>
    </row>
    <row r="65" spans="1:8" ht="25.5" customHeight="1" outlineLevel="1" x14ac:dyDescent="0.3">
      <c r="A65" s="9" t="s">
        <v>37</v>
      </c>
      <c r="B65" s="5" t="s">
        <v>38</v>
      </c>
      <c r="C65" s="5" t="s">
        <v>2</v>
      </c>
      <c r="D65" s="34">
        <f t="shared" si="0"/>
        <v>130</v>
      </c>
      <c r="E65" s="35">
        <f>E66</f>
        <v>130000</v>
      </c>
      <c r="F65" s="43">
        <f t="shared" si="1"/>
        <v>130</v>
      </c>
      <c r="G65" s="6">
        <f>G66</f>
        <v>130000</v>
      </c>
      <c r="H65" s="3"/>
    </row>
    <row r="66" spans="1:8" ht="38.25" customHeight="1" outlineLevel="2" x14ac:dyDescent="0.3">
      <c r="A66" s="9" t="s">
        <v>10</v>
      </c>
      <c r="B66" s="5" t="s">
        <v>38</v>
      </c>
      <c r="C66" s="5" t="s">
        <v>11</v>
      </c>
      <c r="D66" s="34">
        <f t="shared" si="0"/>
        <v>130</v>
      </c>
      <c r="E66" s="35">
        <v>130000</v>
      </c>
      <c r="F66" s="43">
        <f t="shared" si="1"/>
        <v>130</v>
      </c>
      <c r="G66" s="6">
        <v>130000</v>
      </c>
      <c r="H66" s="3"/>
    </row>
    <row r="67" spans="1:8" outlineLevel="1" x14ac:dyDescent="0.3">
      <c r="A67" s="9" t="s">
        <v>39</v>
      </c>
      <c r="B67" s="5" t="s">
        <v>40</v>
      </c>
      <c r="C67" s="5" t="s">
        <v>2</v>
      </c>
      <c r="D67" s="34">
        <f t="shared" si="0"/>
        <v>478</v>
      </c>
      <c r="E67" s="35">
        <f>E68</f>
        <v>478000</v>
      </c>
      <c r="F67" s="43">
        <f t="shared" si="1"/>
        <v>500</v>
      </c>
      <c r="G67" s="6">
        <f>G68</f>
        <v>500000</v>
      </c>
      <c r="H67" s="3"/>
    </row>
    <row r="68" spans="1:8" ht="38.25" customHeight="1" outlineLevel="2" x14ac:dyDescent="0.3">
      <c r="A68" s="9" t="s">
        <v>10</v>
      </c>
      <c r="B68" s="5" t="s">
        <v>40</v>
      </c>
      <c r="C68" s="5" t="s">
        <v>11</v>
      </c>
      <c r="D68" s="34">
        <f t="shared" si="0"/>
        <v>478</v>
      </c>
      <c r="E68" s="35">
        <v>478000</v>
      </c>
      <c r="F68" s="43">
        <f t="shared" si="1"/>
        <v>500</v>
      </c>
      <c r="G68" s="6">
        <f>500000</f>
        <v>500000</v>
      </c>
      <c r="H68" s="3"/>
    </row>
    <row r="69" spans="1:8" ht="25.5" customHeight="1" outlineLevel="1" x14ac:dyDescent="0.3">
      <c r="A69" s="9" t="s">
        <v>41</v>
      </c>
      <c r="B69" s="5" t="s">
        <v>42</v>
      </c>
      <c r="C69" s="5" t="s">
        <v>2</v>
      </c>
      <c r="D69" s="34">
        <f t="shared" si="0"/>
        <v>349</v>
      </c>
      <c r="E69" s="35">
        <f>E70</f>
        <v>349000</v>
      </c>
      <c r="F69" s="43">
        <f t="shared" si="1"/>
        <v>315</v>
      </c>
      <c r="G69" s="6">
        <f>G70</f>
        <v>315000</v>
      </c>
      <c r="H69" s="3"/>
    </row>
    <row r="70" spans="1:8" ht="38.25" customHeight="1" outlineLevel="2" x14ac:dyDescent="0.3">
      <c r="A70" s="9" t="s">
        <v>10</v>
      </c>
      <c r="B70" s="5" t="s">
        <v>42</v>
      </c>
      <c r="C70" s="5" t="s">
        <v>11</v>
      </c>
      <c r="D70" s="34">
        <f t="shared" si="0"/>
        <v>349</v>
      </c>
      <c r="E70" s="35">
        <v>349000</v>
      </c>
      <c r="F70" s="43">
        <f t="shared" si="1"/>
        <v>315</v>
      </c>
      <c r="G70" s="6">
        <v>315000</v>
      </c>
      <c r="H70" s="3"/>
    </row>
    <row r="71" spans="1:8" ht="38.25" customHeight="1" outlineLevel="1" x14ac:dyDescent="0.3">
      <c r="A71" s="9" t="s">
        <v>43</v>
      </c>
      <c r="B71" s="5" t="s">
        <v>44</v>
      </c>
      <c r="C71" s="5" t="s">
        <v>2</v>
      </c>
      <c r="D71" s="34">
        <f t="shared" si="0"/>
        <v>1119</v>
      </c>
      <c r="E71" s="35">
        <f>E72</f>
        <v>1119000</v>
      </c>
      <c r="F71" s="43">
        <f t="shared" si="1"/>
        <v>1219</v>
      </c>
      <c r="G71" s="6">
        <f>G72</f>
        <v>1219000</v>
      </c>
      <c r="H71" s="3"/>
    </row>
    <row r="72" spans="1:8" ht="38.25" customHeight="1" outlineLevel="2" x14ac:dyDescent="0.3">
      <c r="A72" s="9" t="s">
        <v>10</v>
      </c>
      <c r="B72" s="5" t="s">
        <v>44</v>
      </c>
      <c r="C72" s="5" t="s">
        <v>11</v>
      </c>
      <c r="D72" s="34">
        <f t="shared" si="0"/>
        <v>1119</v>
      </c>
      <c r="E72" s="35">
        <v>1119000</v>
      </c>
      <c r="F72" s="43">
        <f t="shared" si="1"/>
        <v>1219</v>
      </c>
      <c r="G72" s="6">
        <v>1219000</v>
      </c>
      <c r="H72" s="3"/>
    </row>
    <row r="73" spans="1:8" ht="31.2" hidden="1" outlineLevel="1" x14ac:dyDescent="0.3">
      <c r="A73" s="9" t="s">
        <v>45</v>
      </c>
      <c r="B73" s="5" t="s">
        <v>46</v>
      </c>
      <c r="C73" s="5" t="s">
        <v>2</v>
      </c>
      <c r="D73" s="34">
        <f t="shared" si="0"/>
        <v>0</v>
      </c>
      <c r="E73" s="35">
        <v>0</v>
      </c>
      <c r="F73" s="43">
        <f t="shared" si="1"/>
        <v>0</v>
      </c>
      <c r="G73" s="6">
        <v>0</v>
      </c>
      <c r="H73" s="3"/>
    </row>
    <row r="74" spans="1:8" ht="38.25" hidden="1" customHeight="1" outlineLevel="2" x14ac:dyDescent="0.3">
      <c r="A74" s="9" t="s">
        <v>10</v>
      </c>
      <c r="B74" s="5" t="s">
        <v>46</v>
      </c>
      <c r="C74" s="5" t="s">
        <v>11</v>
      </c>
      <c r="D74" s="34">
        <f t="shared" si="0"/>
        <v>0</v>
      </c>
      <c r="E74" s="35">
        <v>0</v>
      </c>
      <c r="F74" s="43">
        <f t="shared" si="1"/>
        <v>0</v>
      </c>
      <c r="G74" s="6">
        <v>0</v>
      </c>
      <c r="H74" s="3"/>
    </row>
    <row r="75" spans="1:8" ht="51" hidden="1" customHeight="1" outlineLevel="1" x14ac:dyDescent="0.3">
      <c r="A75" s="9" t="s">
        <v>47</v>
      </c>
      <c r="B75" s="5" t="s">
        <v>48</v>
      </c>
      <c r="C75" s="5" t="s">
        <v>2</v>
      </c>
      <c r="D75" s="34">
        <f t="shared" si="0"/>
        <v>0</v>
      </c>
      <c r="E75" s="35">
        <v>0</v>
      </c>
      <c r="F75" s="43">
        <f t="shared" si="1"/>
        <v>0</v>
      </c>
      <c r="G75" s="6">
        <v>0</v>
      </c>
      <c r="H75" s="3"/>
    </row>
    <row r="76" spans="1:8" ht="38.25" hidden="1" customHeight="1" outlineLevel="2" x14ac:dyDescent="0.3">
      <c r="A76" s="9" t="s">
        <v>10</v>
      </c>
      <c r="B76" s="5" t="s">
        <v>48</v>
      </c>
      <c r="C76" s="5" t="s">
        <v>11</v>
      </c>
      <c r="D76" s="34">
        <f t="shared" si="0"/>
        <v>0</v>
      </c>
      <c r="E76" s="35">
        <v>0</v>
      </c>
      <c r="F76" s="43">
        <f t="shared" si="1"/>
        <v>0</v>
      </c>
      <c r="G76" s="6">
        <v>0</v>
      </c>
      <c r="H76" s="3"/>
    </row>
    <row r="77" spans="1:8" ht="63.75" customHeight="1" collapsed="1" x14ac:dyDescent="0.3">
      <c r="A77" s="22" t="s">
        <v>120</v>
      </c>
      <c r="B77" s="23" t="s">
        <v>49</v>
      </c>
      <c r="C77" s="23" t="s">
        <v>2</v>
      </c>
      <c r="D77" s="36">
        <f t="shared" si="0"/>
        <v>2024.6</v>
      </c>
      <c r="E77" s="37">
        <f>E78</f>
        <v>2024600</v>
      </c>
      <c r="F77" s="42">
        <f t="shared" si="1"/>
        <v>2034.1</v>
      </c>
      <c r="G77" s="6">
        <f>G78</f>
        <v>2034100</v>
      </c>
      <c r="H77" s="3"/>
    </row>
    <row r="78" spans="1:8" outlineLevel="1" x14ac:dyDescent="0.3">
      <c r="A78" s="9" t="s">
        <v>50</v>
      </c>
      <c r="B78" s="5" t="s">
        <v>51</v>
      </c>
      <c r="C78" s="5" t="s">
        <v>2</v>
      </c>
      <c r="D78" s="34">
        <f t="shared" si="0"/>
        <v>2024.6</v>
      </c>
      <c r="E78" s="35">
        <f>E79+E80</f>
        <v>2024600</v>
      </c>
      <c r="F78" s="43">
        <f t="shared" si="1"/>
        <v>2034.1</v>
      </c>
      <c r="G78" s="6">
        <f>G79+G80</f>
        <v>2034100</v>
      </c>
      <c r="H78" s="3"/>
    </row>
    <row r="79" spans="1:8" ht="89.25" customHeight="1" outlineLevel="2" x14ac:dyDescent="0.3">
      <c r="A79" s="9" t="s">
        <v>6</v>
      </c>
      <c r="B79" s="5" t="s">
        <v>51</v>
      </c>
      <c r="C79" s="5" t="s">
        <v>7</v>
      </c>
      <c r="D79" s="34">
        <f>E79/1000</f>
        <v>1176.73</v>
      </c>
      <c r="E79" s="35">
        <v>1176730</v>
      </c>
      <c r="F79" s="43">
        <f t="shared" si="1"/>
        <v>1176.72</v>
      </c>
      <c r="G79" s="6">
        <v>1176720</v>
      </c>
      <c r="H79" s="3"/>
    </row>
    <row r="80" spans="1:8" ht="38.25" customHeight="1" outlineLevel="2" x14ac:dyDescent="0.3">
      <c r="A80" s="9" t="s">
        <v>10</v>
      </c>
      <c r="B80" s="5" t="s">
        <v>51</v>
      </c>
      <c r="C80" s="5" t="s">
        <v>11</v>
      </c>
      <c r="D80" s="34">
        <f t="shared" si="0"/>
        <v>847.87</v>
      </c>
      <c r="E80" s="35">
        <v>847870</v>
      </c>
      <c r="F80" s="43">
        <f t="shared" si="1"/>
        <v>857.38</v>
      </c>
      <c r="G80" s="6">
        <v>857380</v>
      </c>
      <c r="H80" s="3"/>
    </row>
    <row r="81" spans="1:8" ht="51" customHeight="1" x14ac:dyDescent="0.3">
      <c r="A81" s="22" t="s">
        <v>104</v>
      </c>
      <c r="B81" s="23" t="s">
        <v>52</v>
      </c>
      <c r="C81" s="23" t="s">
        <v>2</v>
      </c>
      <c r="D81" s="36">
        <f t="shared" si="0"/>
        <v>15</v>
      </c>
      <c r="E81" s="37">
        <f>E82</f>
        <v>15000</v>
      </c>
      <c r="F81" s="42">
        <f t="shared" si="1"/>
        <v>15</v>
      </c>
      <c r="G81" s="6">
        <f>G82</f>
        <v>15000</v>
      </c>
      <c r="H81" s="3"/>
    </row>
    <row r="82" spans="1:8" ht="31.2" outlineLevel="1" x14ac:dyDescent="0.3">
      <c r="A82" s="9" t="s">
        <v>53</v>
      </c>
      <c r="B82" s="5" t="s">
        <v>54</v>
      </c>
      <c r="C82" s="5" t="s">
        <v>2</v>
      </c>
      <c r="D82" s="34">
        <f t="shared" si="0"/>
        <v>15</v>
      </c>
      <c r="E82" s="35">
        <f>E83</f>
        <v>15000</v>
      </c>
      <c r="F82" s="43">
        <f t="shared" si="1"/>
        <v>15</v>
      </c>
      <c r="G82" s="6">
        <f>G83</f>
        <v>15000</v>
      </c>
      <c r="H82" s="3"/>
    </row>
    <row r="83" spans="1:8" ht="31.2" outlineLevel="2" x14ac:dyDescent="0.3">
      <c r="A83" s="9" t="s">
        <v>22</v>
      </c>
      <c r="B83" s="5" t="s">
        <v>54</v>
      </c>
      <c r="C83" s="5">
        <v>200</v>
      </c>
      <c r="D83" s="34">
        <f t="shared" si="0"/>
        <v>15</v>
      </c>
      <c r="E83" s="35">
        <v>15000</v>
      </c>
      <c r="F83" s="43">
        <f t="shared" si="1"/>
        <v>15</v>
      </c>
      <c r="G83" s="6">
        <v>15000</v>
      </c>
      <c r="H83" s="3"/>
    </row>
    <row r="84" spans="1:8" ht="89.25" customHeight="1" x14ac:dyDescent="0.3">
      <c r="A84" s="22" t="s">
        <v>105</v>
      </c>
      <c r="B84" s="23" t="s">
        <v>55</v>
      </c>
      <c r="C84" s="23" t="s">
        <v>2</v>
      </c>
      <c r="D84" s="36">
        <f t="shared" si="0"/>
        <v>1128.7</v>
      </c>
      <c r="E84" s="37">
        <f>E85</f>
        <v>1128700</v>
      </c>
      <c r="F84" s="42">
        <f t="shared" si="1"/>
        <v>1128.7</v>
      </c>
      <c r="G84" s="6">
        <f>G85</f>
        <v>1128700</v>
      </c>
      <c r="H84" s="3"/>
    </row>
    <row r="85" spans="1:8" ht="38.25" customHeight="1" outlineLevel="1" x14ac:dyDescent="0.3">
      <c r="A85" s="9" t="s">
        <v>56</v>
      </c>
      <c r="B85" s="5" t="s">
        <v>57</v>
      </c>
      <c r="C85" s="5" t="s">
        <v>2</v>
      </c>
      <c r="D85" s="34">
        <f t="shared" si="0"/>
        <v>1128.7</v>
      </c>
      <c r="E85" s="35">
        <f>E86+E87</f>
        <v>1128700</v>
      </c>
      <c r="F85" s="43">
        <f t="shared" si="1"/>
        <v>1128.7</v>
      </c>
      <c r="G85" s="6">
        <f>G86</f>
        <v>1128700</v>
      </c>
      <c r="H85" s="3"/>
    </row>
    <row r="86" spans="1:8" ht="38.25" customHeight="1" outlineLevel="2" x14ac:dyDescent="0.3">
      <c r="A86" s="9" t="s">
        <v>10</v>
      </c>
      <c r="B86" s="5" t="s">
        <v>57</v>
      </c>
      <c r="C86" s="5" t="s">
        <v>11</v>
      </c>
      <c r="D86" s="34">
        <f t="shared" si="0"/>
        <v>1128.7</v>
      </c>
      <c r="E86" s="35">
        <v>1128700</v>
      </c>
      <c r="F86" s="43">
        <f t="shared" si="1"/>
        <v>1128.7</v>
      </c>
      <c r="G86" s="6">
        <v>1128700</v>
      </c>
      <c r="H86" s="3"/>
    </row>
    <row r="87" spans="1:8" ht="51" customHeight="1" outlineLevel="1" x14ac:dyDescent="0.3">
      <c r="A87" s="67" t="s">
        <v>106</v>
      </c>
      <c r="B87" s="5" t="s">
        <v>86</v>
      </c>
      <c r="C87" s="5">
        <v>200</v>
      </c>
      <c r="D87" s="43">
        <f>D88+D90</f>
        <v>0</v>
      </c>
      <c r="E87" s="43">
        <f t="shared" ref="E87" si="4">E88+E90</f>
        <v>0</v>
      </c>
      <c r="F87" s="43">
        <f t="shared" si="1"/>
        <v>0</v>
      </c>
      <c r="G87" s="6">
        <v>0</v>
      </c>
      <c r="H87" s="3"/>
    </row>
    <row r="88" spans="1:8" ht="38.25" customHeight="1" outlineLevel="2" x14ac:dyDescent="0.3">
      <c r="A88" s="66" t="s">
        <v>92</v>
      </c>
      <c r="B88" s="5" t="s">
        <v>86</v>
      </c>
      <c r="C88" s="5" t="s">
        <v>2</v>
      </c>
      <c r="D88" s="43">
        <f t="shared" ref="D88:D91" si="5">E88/1000</f>
        <v>0</v>
      </c>
      <c r="E88" s="68">
        <f>E89</f>
        <v>0</v>
      </c>
      <c r="F88" s="43">
        <f t="shared" si="1"/>
        <v>0</v>
      </c>
      <c r="G88" s="6">
        <v>0</v>
      </c>
      <c r="H88" s="3"/>
    </row>
    <row r="89" spans="1:8" ht="51" customHeight="1" outlineLevel="1" x14ac:dyDescent="0.3">
      <c r="A89" s="66" t="s">
        <v>93</v>
      </c>
      <c r="B89" s="5" t="s">
        <v>86</v>
      </c>
      <c r="C89" s="5" t="s">
        <v>11</v>
      </c>
      <c r="D89" s="43">
        <f t="shared" si="5"/>
        <v>0</v>
      </c>
      <c r="E89" s="68">
        <v>0</v>
      </c>
      <c r="F89" s="43">
        <f t="shared" si="1"/>
        <v>0</v>
      </c>
      <c r="G89" s="6">
        <v>0</v>
      </c>
      <c r="H89" s="3"/>
    </row>
    <row r="90" spans="1:8" ht="38.25" customHeight="1" outlineLevel="2" x14ac:dyDescent="0.3">
      <c r="A90" s="66" t="s">
        <v>94</v>
      </c>
      <c r="B90" s="5">
        <v>1100015550</v>
      </c>
      <c r="C90" s="5" t="s">
        <v>2</v>
      </c>
      <c r="D90" s="43">
        <f t="shared" si="5"/>
        <v>0</v>
      </c>
      <c r="E90" s="43">
        <f>E91</f>
        <v>0</v>
      </c>
      <c r="F90" s="43">
        <f t="shared" si="1"/>
        <v>0</v>
      </c>
      <c r="G90" s="6">
        <v>0</v>
      </c>
      <c r="H90" s="3"/>
    </row>
    <row r="91" spans="1:8" ht="38.25" customHeight="1" outlineLevel="1" x14ac:dyDescent="0.3">
      <c r="A91" s="66" t="s">
        <v>93</v>
      </c>
      <c r="B91" s="5" t="s">
        <v>58</v>
      </c>
      <c r="C91" s="5" t="s">
        <v>11</v>
      </c>
      <c r="D91" s="43">
        <f t="shared" si="5"/>
        <v>0</v>
      </c>
      <c r="E91" s="43">
        <v>0</v>
      </c>
      <c r="F91" s="43">
        <f t="shared" si="1"/>
        <v>0</v>
      </c>
      <c r="G91" s="6">
        <v>0</v>
      </c>
      <c r="H91" s="3"/>
    </row>
    <row r="92" spans="1:8" ht="38.25" customHeight="1" outlineLevel="2" x14ac:dyDescent="0.3">
      <c r="A92" s="9" t="s">
        <v>10</v>
      </c>
      <c r="B92" s="5" t="s">
        <v>59</v>
      </c>
      <c r="C92" s="5" t="s">
        <v>11</v>
      </c>
      <c r="D92" s="34">
        <f t="shared" si="0"/>
        <v>0</v>
      </c>
      <c r="E92" s="35">
        <v>0</v>
      </c>
      <c r="F92" s="43">
        <f t="shared" si="1"/>
        <v>0</v>
      </c>
      <c r="G92" s="6">
        <v>0</v>
      </c>
      <c r="H92" s="3"/>
    </row>
    <row r="93" spans="1:8" ht="63.75" customHeight="1" x14ac:dyDescent="0.3">
      <c r="A93" s="22" t="s">
        <v>60</v>
      </c>
      <c r="B93" s="23" t="s">
        <v>61</v>
      </c>
      <c r="C93" s="23" t="s">
        <v>2</v>
      </c>
      <c r="D93" s="36">
        <f t="shared" si="0"/>
        <v>0</v>
      </c>
      <c r="E93" s="37">
        <v>0</v>
      </c>
      <c r="F93" s="42">
        <f t="shared" si="1"/>
        <v>0</v>
      </c>
      <c r="G93" s="6">
        <v>0</v>
      </c>
      <c r="H93" s="3"/>
    </row>
    <row r="94" spans="1:8" ht="38.25" customHeight="1" outlineLevel="1" x14ac:dyDescent="0.3">
      <c r="A94" s="9" t="s">
        <v>62</v>
      </c>
      <c r="B94" s="5" t="s">
        <v>63</v>
      </c>
      <c r="C94" s="5" t="s">
        <v>2</v>
      </c>
      <c r="D94" s="34">
        <f t="shared" si="0"/>
        <v>0</v>
      </c>
      <c r="E94" s="35">
        <v>0</v>
      </c>
      <c r="F94" s="43">
        <f t="shared" si="1"/>
        <v>0</v>
      </c>
      <c r="G94" s="6">
        <v>0</v>
      </c>
      <c r="H94" s="3"/>
    </row>
    <row r="95" spans="1:8" ht="38.25" customHeight="1" outlineLevel="2" x14ac:dyDescent="0.3">
      <c r="A95" s="9" t="s">
        <v>10</v>
      </c>
      <c r="B95" s="5" t="s">
        <v>63</v>
      </c>
      <c r="C95" s="5" t="s">
        <v>11</v>
      </c>
      <c r="D95" s="34">
        <f t="shared" si="0"/>
        <v>0</v>
      </c>
      <c r="E95" s="35">
        <v>0</v>
      </c>
      <c r="F95" s="43">
        <f t="shared" si="1"/>
        <v>0</v>
      </c>
      <c r="G95" s="6">
        <v>0</v>
      </c>
      <c r="H95" s="3"/>
    </row>
    <row r="96" spans="1:8" ht="38.25" customHeight="1" outlineLevel="1" x14ac:dyDescent="0.3">
      <c r="A96" s="9" t="s">
        <v>64</v>
      </c>
      <c r="B96" s="5" t="s">
        <v>65</v>
      </c>
      <c r="C96" s="5" t="s">
        <v>2</v>
      </c>
      <c r="D96" s="34">
        <f t="shared" si="0"/>
        <v>0</v>
      </c>
      <c r="E96" s="35">
        <v>0</v>
      </c>
      <c r="F96" s="43">
        <f t="shared" si="1"/>
        <v>0</v>
      </c>
      <c r="G96" s="6">
        <v>0</v>
      </c>
      <c r="H96" s="3"/>
    </row>
    <row r="97" spans="1:8" ht="38.25" customHeight="1" outlineLevel="2" x14ac:dyDescent="0.3">
      <c r="A97" s="9" t="s">
        <v>10</v>
      </c>
      <c r="B97" s="5" t="s">
        <v>65</v>
      </c>
      <c r="C97" s="5" t="s">
        <v>11</v>
      </c>
      <c r="D97" s="34">
        <f t="shared" si="0"/>
        <v>0</v>
      </c>
      <c r="E97" s="35">
        <v>0</v>
      </c>
      <c r="F97" s="43">
        <f t="shared" si="1"/>
        <v>0</v>
      </c>
      <c r="G97" s="6">
        <v>0</v>
      </c>
      <c r="H97" s="3"/>
    </row>
    <row r="98" spans="1:8" ht="51" customHeight="1" x14ac:dyDescent="0.3">
      <c r="A98" s="22" t="s">
        <v>66</v>
      </c>
      <c r="B98" s="23" t="s">
        <v>67</v>
      </c>
      <c r="C98" s="23" t="s">
        <v>2</v>
      </c>
      <c r="D98" s="36">
        <f t="shared" ref="D98:D112" si="6">E98/1000</f>
        <v>10</v>
      </c>
      <c r="E98" s="37">
        <f>E105</f>
        <v>10000</v>
      </c>
      <c r="F98" s="42">
        <f t="shared" ref="F98:F111" si="7">G98/1000</f>
        <v>10</v>
      </c>
      <c r="G98" s="6">
        <f>G105</f>
        <v>10000</v>
      </c>
      <c r="H98" s="3"/>
    </row>
    <row r="99" spans="1:8" ht="46.8" hidden="1" outlineLevel="1" x14ac:dyDescent="0.3">
      <c r="A99" s="9" t="s">
        <v>68</v>
      </c>
      <c r="B99" s="5" t="s">
        <v>69</v>
      </c>
      <c r="C99" s="5" t="s">
        <v>2</v>
      </c>
      <c r="D99" s="34">
        <f t="shared" si="6"/>
        <v>0</v>
      </c>
      <c r="E99" s="35">
        <v>0</v>
      </c>
      <c r="F99" s="43">
        <f t="shared" si="7"/>
        <v>0</v>
      </c>
      <c r="G99" s="6">
        <v>0</v>
      </c>
      <c r="H99" s="3"/>
    </row>
    <row r="100" spans="1:8" ht="38.25" hidden="1" customHeight="1" outlineLevel="2" x14ac:dyDescent="0.3">
      <c r="A100" s="9" t="s">
        <v>10</v>
      </c>
      <c r="B100" s="5" t="s">
        <v>69</v>
      </c>
      <c r="C100" s="5" t="s">
        <v>11</v>
      </c>
      <c r="D100" s="34">
        <f t="shared" si="6"/>
        <v>0</v>
      </c>
      <c r="E100" s="35">
        <v>0</v>
      </c>
      <c r="F100" s="43">
        <f t="shared" si="7"/>
        <v>0</v>
      </c>
      <c r="G100" s="6">
        <v>0</v>
      </c>
      <c r="H100" s="3"/>
    </row>
    <row r="101" spans="1:8" ht="46.8" hidden="1" outlineLevel="1" x14ac:dyDescent="0.3">
      <c r="A101" s="9" t="s">
        <v>68</v>
      </c>
      <c r="B101" s="5" t="s">
        <v>70</v>
      </c>
      <c r="C101" s="5" t="s">
        <v>2</v>
      </c>
      <c r="D101" s="34">
        <f t="shared" si="6"/>
        <v>0</v>
      </c>
      <c r="E101" s="35">
        <v>0</v>
      </c>
      <c r="F101" s="43">
        <f t="shared" si="7"/>
        <v>0</v>
      </c>
      <c r="G101" s="6">
        <v>0</v>
      </c>
      <c r="H101" s="3"/>
    </row>
    <row r="102" spans="1:8" ht="38.25" hidden="1" customHeight="1" outlineLevel="2" x14ac:dyDescent="0.3">
      <c r="A102" s="9" t="s">
        <v>10</v>
      </c>
      <c r="B102" s="5" t="s">
        <v>70</v>
      </c>
      <c r="C102" s="5" t="s">
        <v>11</v>
      </c>
      <c r="D102" s="34">
        <f t="shared" si="6"/>
        <v>0</v>
      </c>
      <c r="E102" s="35">
        <v>0</v>
      </c>
      <c r="F102" s="43">
        <f t="shared" si="7"/>
        <v>0</v>
      </c>
      <c r="G102" s="6">
        <v>0</v>
      </c>
      <c r="H102" s="3"/>
    </row>
    <row r="103" spans="1:8" ht="25.5" hidden="1" customHeight="1" outlineLevel="1" x14ac:dyDescent="0.3">
      <c r="A103" s="9" t="s">
        <v>71</v>
      </c>
      <c r="B103" s="5" t="s">
        <v>72</v>
      </c>
      <c r="C103" s="5" t="s">
        <v>2</v>
      </c>
      <c r="D103" s="34">
        <f t="shared" si="6"/>
        <v>0</v>
      </c>
      <c r="E103" s="35">
        <v>0</v>
      </c>
      <c r="F103" s="43">
        <f t="shared" si="7"/>
        <v>0</v>
      </c>
      <c r="G103" s="6">
        <v>0</v>
      </c>
      <c r="H103" s="3"/>
    </row>
    <row r="104" spans="1:8" ht="38.25" hidden="1" customHeight="1" outlineLevel="2" x14ac:dyDescent="0.3">
      <c r="A104" s="9" t="s">
        <v>10</v>
      </c>
      <c r="B104" s="5" t="s">
        <v>72</v>
      </c>
      <c r="C104" s="5" t="s">
        <v>11</v>
      </c>
      <c r="D104" s="34">
        <f t="shared" si="6"/>
        <v>0</v>
      </c>
      <c r="E104" s="35">
        <v>0</v>
      </c>
      <c r="F104" s="43">
        <f t="shared" si="7"/>
        <v>0</v>
      </c>
      <c r="G104" s="6">
        <v>0</v>
      </c>
      <c r="H104" s="3"/>
    </row>
    <row r="105" spans="1:8" ht="38.25" customHeight="1" outlineLevel="1" collapsed="1" x14ac:dyDescent="0.3">
      <c r="A105" s="9" t="s">
        <v>77</v>
      </c>
      <c r="B105" s="5">
        <v>1300004430</v>
      </c>
      <c r="C105" s="5" t="s">
        <v>2</v>
      </c>
      <c r="D105" s="19">
        <f t="shared" si="6"/>
        <v>10</v>
      </c>
      <c r="E105" s="46">
        <f>E106</f>
        <v>10000</v>
      </c>
      <c r="F105" s="43">
        <f t="shared" si="7"/>
        <v>10</v>
      </c>
      <c r="G105" s="6">
        <f>G106</f>
        <v>10000</v>
      </c>
      <c r="H105" s="3"/>
    </row>
    <row r="106" spans="1:8" ht="38.25" customHeight="1" outlineLevel="2" x14ac:dyDescent="0.3">
      <c r="A106" s="9" t="s">
        <v>10</v>
      </c>
      <c r="B106" s="5">
        <v>1300004430</v>
      </c>
      <c r="C106" s="5" t="s">
        <v>11</v>
      </c>
      <c r="D106" s="19">
        <f t="shared" si="6"/>
        <v>10</v>
      </c>
      <c r="E106" s="46">
        <v>10000</v>
      </c>
      <c r="F106" s="43">
        <f t="shared" si="7"/>
        <v>10</v>
      </c>
      <c r="G106" s="6">
        <v>10000</v>
      </c>
      <c r="H106" s="3"/>
    </row>
    <row r="107" spans="1:8" ht="51" hidden="1" customHeight="1" x14ac:dyDescent="0.3">
      <c r="A107" s="22" t="s">
        <v>75</v>
      </c>
      <c r="B107" s="23" t="s">
        <v>76</v>
      </c>
      <c r="C107" s="23" t="s">
        <v>2</v>
      </c>
      <c r="D107" s="36">
        <f t="shared" si="6"/>
        <v>0</v>
      </c>
      <c r="E107" s="37">
        <v>0</v>
      </c>
      <c r="F107" s="42">
        <f t="shared" si="7"/>
        <v>0</v>
      </c>
      <c r="G107" s="6">
        <v>0</v>
      </c>
      <c r="H107" s="3"/>
    </row>
    <row r="108" spans="1:8" ht="51" hidden="1" customHeight="1" outlineLevel="1" x14ac:dyDescent="0.3">
      <c r="A108" s="9" t="s">
        <v>77</v>
      </c>
      <c r="B108" s="5" t="s">
        <v>78</v>
      </c>
      <c r="C108" s="5" t="s">
        <v>2</v>
      </c>
      <c r="D108" s="34">
        <f t="shared" si="6"/>
        <v>0</v>
      </c>
      <c r="E108" s="35">
        <v>0</v>
      </c>
      <c r="F108" s="43">
        <f t="shared" si="7"/>
        <v>0</v>
      </c>
      <c r="G108" s="6">
        <v>0</v>
      </c>
      <c r="H108" s="3"/>
    </row>
    <row r="109" spans="1:8" ht="38.25" hidden="1" customHeight="1" outlineLevel="2" x14ac:dyDescent="0.3">
      <c r="A109" s="9" t="s">
        <v>10</v>
      </c>
      <c r="B109" s="5" t="s">
        <v>78</v>
      </c>
      <c r="C109" s="5" t="s">
        <v>11</v>
      </c>
      <c r="D109" s="34">
        <f t="shared" si="6"/>
        <v>0</v>
      </c>
      <c r="E109" s="35">
        <v>0</v>
      </c>
      <c r="F109" s="43">
        <f t="shared" si="7"/>
        <v>0</v>
      </c>
      <c r="G109" s="6">
        <v>0</v>
      </c>
      <c r="H109" s="3"/>
    </row>
    <row r="110" spans="1:8" ht="31.2" hidden="1" outlineLevel="1" x14ac:dyDescent="0.3">
      <c r="A110" s="9" t="s">
        <v>79</v>
      </c>
      <c r="B110" s="5" t="s">
        <v>80</v>
      </c>
      <c r="C110" s="5" t="s">
        <v>2</v>
      </c>
      <c r="D110" s="34">
        <f t="shared" si="6"/>
        <v>0</v>
      </c>
      <c r="E110" s="35">
        <v>0</v>
      </c>
      <c r="F110" s="43">
        <f t="shared" si="7"/>
        <v>0</v>
      </c>
      <c r="G110" s="6">
        <v>0</v>
      </c>
      <c r="H110" s="3"/>
    </row>
    <row r="111" spans="1:8" ht="38.25" hidden="1" customHeight="1" outlineLevel="2" x14ac:dyDescent="0.3">
      <c r="A111" s="24" t="s">
        <v>10</v>
      </c>
      <c r="B111" s="25" t="s">
        <v>80</v>
      </c>
      <c r="C111" s="25" t="s">
        <v>11</v>
      </c>
      <c r="D111" s="38">
        <f t="shared" si="6"/>
        <v>0</v>
      </c>
      <c r="E111" s="39">
        <v>0</v>
      </c>
      <c r="F111" s="39">
        <f t="shared" si="7"/>
        <v>0</v>
      </c>
      <c r="G111" s="63">
        <v>0</v>
      </c>
      <c r="H111" s="3"/>
    </row>
    <row r="112" spans="1:8" ht="15.75" customHeight="1" collapsed="1" x14ac:dyDescent="0.3">
      <c r="A112" s="116" t="s">
        <v>81</v>
      </c>
      <c r="B112" s="116"/>
      <c r="C112" s="116"/>
      <c r="D112" s="40">
        <f t="shared" si="6"/>
        <v>12199.4</v>
      </c>
      <c r="E112" s="69">
        <f>E12+E39+E55+E58+E77+E81+E84+E93+E98+E107+E52+E43</f>
        <v>12199400</v>
      </c>
      <c r="F112" s="41">
        <f>G112/1000</f>
        <v>12582.5</v>
      </c>
      <c r="G112" s="64">
        <f>G107+G98+G93+G84+G81+G77+G58+G55+G12+G52+G39+G43</f>
        <v>12582500</v>
      </c>
      <c r="H112" s="3"/>
    </row>
    <row r="113" spans="1:8" ht="12.75" customHeight="1" x14ac:dyDescent="0.3">
      <c r="A113" s="10"/>
      <c r="B113" s="3"/>
      <c r="C113" s="3"/>
      <c r="D113" s="3"/>
      <c r="E113" s="3"/>
      <c r="F113" s="3"/>
      <c r="G113" s="3"/>
      <c r="H113" s="3"/>
    </row>
    <row r="114" spans="1:8" ht="25.65" customHeight="1" x14ac:dyDescent="0.3">
      <c r="A114" s="96"/>
      <c r="B114" s="96"/>
      <c r="C114" s="96"/>
      <c r="D114" s="96"/>
      <c r="E114" s="96"/>
      <c r="F114" s="96"/>
      <c r="G114" s="96"/>
      <c r="H114" s="3"/>
    </row>
  </sheetData>
  <mergeCells count="5">
    <mergeCell ref="A7:F9"/>
    <mergeCell ref="A6:F6"/>
    <mergeCell ref="A10:G10"/>
    <mergeCell ref="A112:C112"/>
    <mergeCell ref="A114:G114"/>
  </mergeCells>
  <pageMargins left="0.78740157480314965" right="0.59055118110236227" top="0.59055118110236227" bottom="0.59055118110236227" header="0.39370078740157483" footer="0.51181102362204722"/>
  <pageSetup paperSize="9" scale="67" fitToHeight="4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10</vt:lpstr>
      <vt:lpstr>'Приложение 10'!Заголовки_для_печати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2023-12-14T06:45:57Z</cp:lastPrinted>
  <dcterms:created xsi:type="dcterms:W3CDTF">2020-02-04T05:54:42Z</dcterms:created>
  <dcterms:modified xsi:type="dcterms:W3CDTF">2023-12-29T09:48:18Z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