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170"/>
  </bookViews>
  <sheets>
    <sheet name="Приложение 7" sheetId="2" r:id="rId1"/>
  </sheets>
  <definedNames>
    <definedName name="_xlnm.Print_Titles" localSheetId="0">'Приложение 7'!$10:$10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2"/>
  <c r="F41"/>
  <c r="F63"/>
  <c r="D41"/>
  <c r="F56"/>
  <c r="F57"/>
  <c r="D56"/>
  <c r="D57"/>
  <c r="D63"/>
  <c r="F35"/>
  <c r="D26"/>
  <c r="F26"/>
  <c r="F19"/>
  <c r="D19"/>
  <c r="F15"/>
  <c r="E15"/>
  <c r="D15"/>
  <c r="G44"/>
  <c r="H44" s="1"/>
  <c r="H13"/>
  <c r="H14"/>
  <c r="H16"/>
  <c r="H17"/>
  <c r="H21"/>
  <c r="F23"/>
  <c r="H23" s="1"/>
  <c r="F25"/>
  <c r="F29"/>
  <c r="H29" s="1"/>
  <c r="F31"/>
  <c r="F32"/>
  <c r="F34"/>
  <c r="H36"/>
  <c r="H37"/>
  <c r="F45"/>
  <c r="H45" s="1"/>
  <c r="H46"/>
  <c r="H47"/>
  <c r="F48"/>
  <c r="H48" s="1"/>
  <c r="F49"/>
  <c r="H49" s="1"/>
  <c r="F54"/>
  <c r="H54" s="1"/>
  <c r="F55"/>
  <c r="H55" s="1"/>
  <c r="F60"/>
  <c r="F61"/>
  <c r="H61" s="1"/>
  <c r="F62"/>
  <c r="H62" s="1"/>
  <c r="H63"/>
  <c r="H64"/>
  <c r="F66"/>
  <c r="F67"/>
  <c r="H69"/>
  <c r="H70"/>
  <c r="H71"/>
  <c r="F72"/>
  <c r="H72" s="1"/>
  <c r="F73"/>
  <c r="F74"/>
  <c r="F75"/>
  <c r="F76"/>
  <c r="F77"/>
  <c r="H77" s="1"/>
  <c r="F78"/>
  <c r="H78" s="1"/>
  <c r="F79"/>
  <c r="H79" s="1"/>
  <c r="F80"/>
  <c r="H80" s="1"/>
  <c r="F81"/>
  <c r="F82"/>
  <c r="F83"/>
  <c r="F84"/>
  <c r="F85"/>
  <c r="F86"/>
  <c r="F87"/>
  <c r="H18"/>
  <c r="H20"/>
  <c r="H25"/>
  <c r="H27"/>
  <c r="H43"/>
  <c r="H51"/>
  <c r="H59"/>
  <c r="H60"/>
  <c r="H65"/>
  <c r="H66"/>
  <c r="H67"/>
  <c r="H68"/>
  <c r="H73"/>
  <c r="H74"/>
  <c r="H75"/>
  <c r="H76"/>
  <c r="H81"/>
  <c r="H82"/>
  <c r="H84"/>
  <c r="H85"/>
  <c r="G13"/>
  <c r="G15"/>
  <c r="G19"/>
  <c r="G22"/>
  <c r="F22" s="1"/>
  <c r="H22" s="1"/>
  <c r="G24"/>
  <c r="F24" s="1"/>
  <c r="H24" s="1"/>
  <c r="G26"/>
  <c r="H26" s="1"/>
  <c r="G28"/>
  <c r="F28" s="1"/>
  <c r="H28" s="1"/>
  <c r="G33"/>
  <c r="F33" s="1"/>
  <c r="G36"/>
  <c r="G35" s="1"/>
  <c r="H35" s="1"/>
  <c r="G38"/>
  <c r="G39"/>
  <c r="G42"/>
  <c r="H42" s="1"/>
  <c r="G46"/>
  <c r="G48"/>
  <c r="G50"/>
  <c r="G52"/>
  <c r="G54"/>
  <c r="G56"/>
  <c r="G57"/>
  <c r="G61"/>
  <c r="G60" s="1"/>
  <c r="G64"/>
  <c r="G66"/>
  <c r="G68"/>
  <c r="G70"/>
  <c r="G72"/>
  <c r="G75"/>
  <c r="G74" s="1"/>
  <c r="G86"/>
  <c r="G83" s="1"/>
  <c r="D49"/>
  <c r="D22"/>
  <c r="D24"/>
  <c r="D35"/>
  <c r="D36"/>
  <c r="D53"/>
  <c r="D54"/>
  <c r="D55"/>
  <c r="D60"/>
  <c r="D61"/>
  <c r="D62"/>
  <c r="D66"/>
  <c r="D67"/>
  <c r="D68"/>
  <c r="D69"/>
  <c r="D70"/>
  <c r="D71"/>
  <c r="E16"/>
  <c r="E65"/>
  <c r="H15" l="1"/>
  <c r="H52"/>
  <c r="H53"/>
  <c r="H31"/>
  <c r="H32"/>
  <c r="H40"/>
  <c r="H39"/>
  <c r="G41"/>
  <c r="G63"/>
  <c r="G12"/>
  <c r="E63"/>
  <c r="E13"/>
  <c r="E19"/>
  <c r="H19" s="1"/>
  <c r="E22"/>
  <c r="E24"/>
  <c r="E26"/>
  <c r="E28"/>
  <c r="E30"/>
  <c r="D30" s="1"/>
  <c r="H30" s="1"/>
  <c r="E33"/>
  <c r="E35"/>
  <c r="E36"/>
  <c r="E38"/>
  <c r="E39"/>
  <c r="D39" s="1"/>
  <c r="E42"/>
  <c r="E46"/>
  <c r="E48"/>
  <c r="E50"/>
  <c r="E52"/>
  <c r="D52" s="1"/>
  <c r="E54"/>
  <c r="E57"/>
  <c r="H57" s="1"/>
  <c r="E60"/>
  <c r="E61"/>
  <c r="E64"/>
  <c r="E66"/>
  <c r="E68"/>
  <c r="E70"/>
  <c r="E72"/>
  <c r="E74"/>
  <c r="E75"/>
  <c r="E86"/>
  <c r="D86" s="1"/>
  <c r="H86" s="1"/>
  <c r="D48"/>
  <c r="D18"/>
  <c r="D23"/>
  <c r="D25"/>
  <c r="D27"/>
  <c r="D31"/>
  <c r="D32"/>
  <c r="D33"/>
  <c r="D34"/>
  <c r="H34" s="1"/>
  <c r="D37"/>
  <c r="D38"/>
  <c r="H38" s="1"/>
  <c r="D40"/>
  <c r="D42"/>
  <c r="D43"/>
  <c r="D44"/>
  <c r="D45"/>
  <c r="H58"/>
  <c r="D77"/>
  <c r="D78"/>
  <c r="D79"/>
  <c r="D80"/>
  <c r="D81"/>
  <c r="D82"/>
  <c r="D84"/>
  <c r="D85"/>
  <c r="D87"/>
  <c r="H87" s="1"/>
  <c r="D12" l="1"/>
  <c r="H12" s="1"/>
  <c r="H33"/>
  <c r="G88"/>
  <c r="H50"/>
  <c r="E56"/>
  <c r="H56" s="1"/>
  <c r="E83"/>
  <c r="D83" s="1"/>
  <c r="H83" s="1"/>
  <c r="E41"/>
  <c r="H41" s="1"/>
  <c r="E12"/>
  <c r="H88" l="1"/>
  <c r="E88"/>
</calcChain>
</file>

<file path=xl/sharedStrings.xml><?xml version="1.0" encoding="utf-8"?>
<sst xmlns="http://schemas.openxmlformats.org/spreadsheetml/2006/main" count="242" uniqueCount="101">
  <si>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</si>
  <si>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</si>
  <si>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</si>
  <si>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</si>
  <si>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</si>
  <si>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</si>
  <si>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</si>
  <si>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</si>
  <si>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</si>
  <si>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</si>
  <si>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</si>
  <si>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</si>
  <si>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</si>
  <si>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</si>
  <si>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</si>
  <si>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</si>
  <si>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</si>
  <si>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</si>
  <si>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</si>
  <si>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</si>
  <si>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</si>
  <si>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</si>
  <si>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</si>
  <si>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</si>
  <si>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</si>
  <si>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</si>
  <si>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</si>
  <si>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</si>
  <si>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</si>
  <si>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</si>
  <si>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</si>
  <si>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</si>
  <si>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</si>
  <si>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</si>
  <si>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</si>
  <si>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</si>
  <si>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</si>
  <si>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</si>
  <si>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</si>
  <si>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</si>
  <si>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</si>
  <si>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</si>
  <si>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</si>
  <si>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</si>
  <si>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</si>
  <si>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</si>
  <si>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</si>
  <si>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</si>
  <si>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</si>
  <si>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</si>
  <si>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</si>
  <si>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</si>
  <si>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</si>
  <si>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</si>
  <si>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</si>
  <si>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</si>
  <si>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</si>
  <si>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</si>
  <si>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</si>
  <si>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</si>
  <si>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</si>
  <si>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</si>
  <si>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годы"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</si>
  <si>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</si>
  <si>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</si>
  <si>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</si>
  <si>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1100015170</t>
  </si>
  <si>
    <t xml:space="preserve">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</si>
  <si>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</si>
  <si>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Расходы на благоустройство дворовой территории по ул Курортная пгт. Нижнеивкино</t>
  </si>
  <si>
    <t>11000S5170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</si>
  <si>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</si>
  <si>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</si>
  <si>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</si>
  <si>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</si>
  <si>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</si>
  <si>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</si>
  <si>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</si>
  <si>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</si>
  <si>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</si>
  <si>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</si>
  <si>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</si>
  <si>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</si>
  <si>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</si>
  <si>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</si>
  <si>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</si>
  <si>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</si>
  <si>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</si>
  <si>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Сумма всего (тыс.руб.)       на 2020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</si>
  <si>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</si>
  <si>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</si>
  <si>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11000S5550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</si>
  <si>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</si>
  <si>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</si>
  <si>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</si>
  <si>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</si>
  <si>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</si>
  <si>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</si>
  <si>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</si>
  <si>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3 квартал 2020 г.</t>
  </si>
  <si>
    <t>№ 168 от 30.09.2020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</si>
</sst>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1" xfId="4" applyFont="1" applyFill="1">
      <alignment horizontal="right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166" fontId="8" fillId="5" borderId="13" xfId="8" applyNumberFormat="1" applyFont="1" applyFill="1" applyBorder="1" applyProtection="1">
      <alignment horizontal="right" vertical="top" shrinkToFit="1"/>
    </xf>
    <xf numFmtId="166" fontId="8" fillId="5" borderId="2" xfId="8" applyNumberFormat="1" applyFont="1" applyFill="1" applyProtection="1">
      <alignment horizontal="right" vertical="top" shrinkToFit="1"/>
    </xf>
    <xf numFmtId="166" fontId="8" fillId="5" borderId="10" xfId="8" applyNumberFormat="1" applyFont="1" applyFill="1" applyBorder="1" applyProtection="1">
      <alignment horizontal="right" vertical="top" shrinkToFit="1"/>
    </xf>
    <xf numFmtId="166" fontId="8" fillId="5" borderId="5" xfId="11" applyNumberFormat="1" applyFont="1" applyFill="1" applyBorder="1" applyProtection="1">
      <alignment horizontal="right" vertical="top" shrinkToFi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8" xfId="27" applyFont="1" applyBorder="1" applyAlignment="1">
      <alignment horizontal="center" vertical="center" wrapText="1"/>
    </xf>
    <xf numFmtId="0" fontId="8" fillId="0" borderId="14" xfId="27" applyFont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0"/>
  <sheetViews>
    <sheetView showGridLines="0" tabSelected="1" topLeftCell="A73" zoomScaleSheetLayoutView="100" workbookViewId="0">
      <selection activeCell="A90" sqref="A90:E90"/>
    </sheetView>
  </sheetViews>
  <sheetFormatPr defaultColWidth="9.140625" defaultRowHeight="15.75" outlineLevelRow="2"/>
  <cols>
    <col min="1" max="1" width="65.5703125" style="8" customWidth="1"/>
    <col min="2" max="2" width="10.7109375" style="5" customWidth="1"/>
    <col min="3" max="3" width="7.7109375" style="5" customWidth="1"/>
    <col min="4" max="4" width="16" style="5" customWidth="1"/>
    <col min="5" max="5" width="13.5703125" style="5" hidden="1" customWidth="1"/>
    <col min="6" max="6" width="13.5703125" style="38" customWidth="1"/>
    <col min="7" max="7" width="13.5703125" style="5" hidden="1" customWidth="1"/>
    <col min="8" max="8" width="13.5703125" style="38" customWidth="1"/>
    <col min="9" max="9" width="9.140625" style="1" customWidth="1"/>
    <col min="10" max="16384" width="9.140625" style="1"/>
  </cols>
  <sheetData>
    <row r="1" spans="1:9">
      <c r="A1" s="28"/>
      <c r="B1" s="29" t="s">
        <v>92</v>
      </c>
      <c r="C1" s="29"/>
      <c r="D1" s="30"/>
      <c r="E1" s="30"/>
      <c r="F1" s="32"/>
      <c r="G1" s="30"/>
      <c r="H1" s="32"/>
      <c r="I1" s="30"/>
    </row>
    <row r="2" spans="1:9">
      <c r="A2" s="28"/>
      <c r="B2" s="29" t="s">
        <v>93</v>
      </c>
      <c r="C2" s="29"/>
      <c r="D2" s="30"/>
      <c r="E2" s="30"/>
      <c r="F2" s="32"/>
      <c r="G2" s="30"/>
      <c r="H2" s="32"/>
      <c r="I2" s="30"/>
    </row>
    <row r="3" spans="1:9">
      <c r="A3" s="28"/>
      <c r="B3" s="29" t="s">
        <v>94</v>
      </c>
      <c r="C3" s="29"/>
      <c r="D3" s="30"/>
      <c r="E3" s="30"/>
      <c r="F3" s="32"/>
      <c r="G3" s="30"/>
      <c r="H3" s="32"/>
      <c r="I3" s="30"/>
    </row>
    <row r="4" spans="1:9">
      <c r="A4" s="28"/>
      <c r="B4" s="29" t="s">
        <v>95</v>
      </c>
      <c r="C4" s="29"/>
      <c r="D4" s="30"/>
      <c r="E4" s="30"/>
      <c r="F4" s="32"/>
      <c r="G4" s="30"/>
      <c r="H4" s="32"/>
      <c r="I4" s="30"/>
    </row>
    <row r="5" spans="1:9" ht="15">
      <c r="A5" s="28"/>
      <c r="B5" s="31" t="s">
        <v>100</v>
      </c>
      <c r="C5" s="31"/>
      <c r="D5" s="30"/>
      <c r="E5" s="30"/>
      <c r="F5" s="32"/>
      <c r="G5" s="30"/>
      <c r="H5" s="32"/>
      <c r="I5" s="30"/>
    </row>
    <row r="6" spans="1:9" ht="18.75">
      <c r="A6" s="50" t="s">
        <v>96</v>
      </c>
      <c r="B6" s="50"/>
      <c r="C6" s="50"/>
      <c r="D6" s="50"/>
      <c r="E6" s="25"/>
      <c r="F6" s="33"/>
      <c r="G6" s="25"/>
      <c r="H6" s="33"/>
      <c r="I6" s="25"/>
    </row>
    <row r="7" spans="1:9" ht="15.75" customHeight="1">
      <c r="A7" s="51" t="s">
        <v>99</v>
      </c>
      <c r="B7" s="51"/>
      <c r="C7" s="51"/>
      <c r="D7" s="51"/>
      <c r="E7" s="26"/>
      <c r="F7" s="34"/>
      <c r="G7" s="26"/>
      <c r="H7" s="34"/>
      <c r="I7" s="26"/>
    </row>
    <row r="8" spans="1:9" ht="27" customHeight="1">
      <c r="A8" s="51"/>
      <c r="B8" s="51"/>
      <c r="C8" s="51"/>
      <c r="D8" s="51"/>
      <c r="E8" s="26"/>
      <c r="F8" s="34"/>
      <c r="G8" s="26"/>
      <c r="H8" s="34"/>
      <c r="I8" s="26"/>
    </row>
    <row r="9" spans="1:9" ht="12" customHeight="1">
      <c r="A9" s="46"/>
      <c r="B9" s="47"/>
      <c r="C9" s="47"/>
      <c r="D9" s="47"/>
      <c r="E9" s="47"/>
      <c r="F9" s="35"/>
      <c r="G9" s="27"/>
      <c r="H9" s="35"/>
      <c r="I9" s="2"/>
    </row>
    <row r="10" spans="1:9" ht="42.75" customHeight="1">
      <c r="A10" s="58" t="s">
        <v>87</v>
      </c>
      <c r="B10" s="60" t="s">
        <v>0</v>
      </c>
      <c r="C10" s="62" t="s">
        <v>1</v>
      </c>
      <c r="D10" s="66" t="s">
        <v>88</v>
      </c>
      <c r="E10" s="64" t="s">
        <v>88</v>
      </c>
      <c r="F10" s="52" t="s">
        <v>97</v>
      </c>
      <c r="G10" s="54"/>
      <c r="H10" s="52" t="s">
        <v>98</v>
      </c>
      <c r="I10" s="2"/>
    </row>
    <row r="11" spans="1:9" ht="15.75" customHeight="1">
      <c r="A11" s="59"/>
      <c r="B11" s="61"/>
      <c r="C11" s="63"/>
      <c r="D11" s="67"/>
      <c r="E11" s="65"/>
      <c r="F11" s="53"/>
      <c r="G11" s="55"/>
      <c r="H11" s="53"/>
      <c r="I11" s="2"/>
    </row>
    <row r="12" spans="1:9" ht="78.75">
      <c r="A12" s="11" t="s">
        <v>89</v>
      </c>
      <c r="B12" s="13" t="s">
        <v>3</v>
      </c>
      <c r="C12" s="13" t="s">
        <v>2</v>
      </c>
      <c r="D12" s="14">
        <f>D13+D15+D19+D24+D26+D30+D33+D22+D28</f>
        <v>4635.8420000000006</v>
      </c>
      <c r="E12" s="39">
        <f>E13+E15+E19+E22+E24+E26+E28+E30+E33</f>
        <v>4375028.12</v>
      </c>
      <c r="F12" s="40">
        <f>F13+F15+F19+F30+F27</f>
        <v>2947.2000000000003</v>
      </c>
      <c r="G12" s="39">
        <f t="shared" ref="G12" si="0">G13+G15+G19+G22+G24+G26+G28+G30+G33</f>
        <v>1843786.43</v>
      </c>
      <c r="H12" s="41">
        <f>F12/D12*100</f>
        <v>63.574211545604875</v>
      </c>
      <c r="I12" s="2"/>
    </row>
    <row r="13" spans="1:9" outlineLevel="1">
      <c r="A13" s="9" t="s">
        <v>4</v>
      </c>
      <c r="B13" s="10" t="s">
        <v>5</v>
      </c>
      <c r="C13" s="10" t="s">
        <v>2</v>
      </c>
      <c r="D13" s="12">
        <v>678.2</v>
      </c>
      <c r="E13" s="42">
        <f>E14</f>
        <v>629214.71999999997</v>
      </c>
      <c r="F13" s="40">
        <v>523.20000000000005</v>
      </c>
      <c r="G13" s="42">
        <f t="shared" ref="G13" si="1">G14</f>
        <v>301554.86</v>
      </c>
      <c r="H13" s="41">
        <f t="shared" ref="H13:H76" si="2">F13/D13*100</f>
        <v>77.145384842229433</v>
      </c>
      <c r="I13" s="2"/>
    </row>
    <row r="14" spans="1:9" ht="63" outlineLevel="2">
      <c r="A14" s="6" t="s">
        <v>6</v>
      </c>
      <c r="B14" s="4" t="s">
        <v>5</v>
      </c>
      <c r="C14" s="4" t="s">
        <v>7</v>
      </c>
      <c r="D14" s="12">
        <v>678.2</v>
      </c>
      <c r="E14" s="43">
        <v>629214.71999999997</v>
      </c>
      <c r="F14" s="40">
        <v>523.20000000000005</v>
      </c>
      <c r="G14" s="43">
        <v>301554.86</v>
      </c>
      <c r="H14" s="41">
        <f t="shared" si="2"/>
        <v>77.145384842229433</v>
      </c>
      <c r="I14" s="2"/>
    </row>
    <row r="15" spans="1:9" outlineLevel="1">
      <c r="A15" s="6" t="s">
        <v>8</v>
      </c>
      <c r="B15" s="4" t="s">
        <v>9</v>
      </c>
      <c r="C15" s="4" t="s">
        <v>2</v>
      </c>
      <c r="D15" s="12">
        <f>D16+D17+D18</f>
        <v>2140.6420000000003</v>
      </c>
      <c r="E15" s="12">
        <f>E16+E17+E18</f>
        <v>2038432.37</v>
      </c>
      <c r="F15" s="40">
        <f>F16+F17+F18</f>
        <v>1349.6000000000001</v>
      </c>
      <c r="G15" s="43">
        <f t="shared" ref="G15" si="3">G16+G17+G18</f>
        <v>850157.2</v>
      </c>
      <c r="H15" s="41">
        <f t="shared" si="2"/>
        <v>63.046506608765029</v>
      </c>
      <c r="I15" s="2"/>
    </row>
    <row r="16" spans="1:9" ht="63" outlineLevel="2">
      <c r="A16" s="6" t="s">
        <v>6</v>
      </c>
      <c r="B16" s="4" t="s">
        <v>9</v>
      </c>
      <c r="C16" s="4" t="s">
        <v>7</v>
      </c>
      <c r="D16" s="12">
        <v>1675.3</v>
      </c>
      <c r="E16" s="43">
        <f>1583277.22-10000</f>
        <v>1573277.22</v>
      </c>
      <c r="F16" s="40">
        <v>1068.9000000000001</v>
      </c>
      <c r="G16" s="43">
        <v>679049.62</v>
      </c>
      <c r="H16" s="41">
        <f t="shared" si="2"/>
        <v>63.803497880976543</v>
      </c>
      <c r="I16" s="2"/>
    </row>
    <row r="17" spans="1:9" ht="31.5" outlineLevel="2">
      <c r="A17" s="6" t="s">
        <v>10</v>
      </c>
      <c r="B17" s="4" t="s">
        <v>9</v>
      </c>
      <c r="C17" s="4" t="s">
        <v>11</v>
      </c>
      <c r="D17" s="12">
        <v>386.1</v>
      </c>
      <c r="E17" s="43">
        <v>385913.15</v>
      </c>
      <c r="F17" s="40">
        <v>218.3</v>
      </c>
      <c r="G17" s="43">
        <v>127497.58</v>
      </c>
      <c r="H17" s="41">
        <f t="shared" si="2"/>
        <v>56.539756539756539</v>
      </c>
      <c r="I17" s="2"/>
    </row>
    <row r="18" spans="1:9" outlineLevel="2">
      <c r="A18" s="6" t="s">
        <v>12</v>
      </c>
      <c r="B18" s="4" t="s">
        <v>9</v>
      </c>
      <c r="C18" s="4" t="s">
        <v>13</v>
      </c>
      <c r="D18" s="12">
        <f t="shared" ref="D18:D45" si="4">E18/1000</f>
        <v>79.242000000000004</v>
      </c>
      <c r="E18" s="43">
        <v>79242</v>
      </c>
      <c r="F18" s="40">
        <v>62.4</v>
      </c>
      <c r="G18" s="43">
        <v>43610</v>
      </c>
      <c r="H18" s="41">
        <f t="shared" si="2"/>
        <v>78.746119482092823</v>
      </c>
      <c r="I18" s="2"/>
    </row>
    <row r="19" spans="1:9" ht="31.5" outlineLevel="1">
      <c r="A19" s="6" t="s">
        <v>14</v>
      </c>
      <c r="B19" s="4" t="s">
        <v>15</v>
      </c>
      <c r="C19" s="4" t="s">
        <v>2</v>
      </c>
      <c r="D19" s="12">
        <f>D20+D21</f>
        <v>1523.4</v>
      </c>
      <c r="E19" s="43">
        <f>E20+E21</f>
        <v>1409281.03</v>
      </c>
      <c r="F19" s="40">
        <f>F20+F21</f>
        <v>884</v>
      </c>
      <c r="G19" s="43">
        <f t="shared" ref="G19" si="5">G20+G21</f>
        <v>578699.88</v>
      </c>
      <c r="H19" s="41">
        <f t="shared" si="2"/>
        <v>58.028095050544827</v>
      </c>
      <c r="I19" s="2"/>
    </row>
    <row r="20" spans="1:9" ht="63" outlineLevel="2">
      <c r="A20" s="6" t="s">
        <v>6</v>
      </c>
      <c r="B20" s="4" t="s">
        <v>15</v>
      </c>
      <c r="C20" s="4" t="s">
        <v>7</v>
      </c>
      <c r="D20" s="12">
        <v>1339.5</v>
      </c>
      <c r="E20" s="43">
        <v>1291983.0900000001</v>
      </c>
      <c r="F20" s="40">
        <v>720.8</v>
      </c>
      <c r="G20" s="43">
        <v>474046.9</v>
      </c>
      <c r="H20" s="41">
        <f t="shared" si="2"/>
        <v>53.811123553564755</v>
      </c>
      <c r="I20" s="2"/>
    </row>
    <row r="21" spans="1:9" ht="31.5" outlineLevel="2">
      <c r="A21" s="6" t="s">
        <v>10</v>
      </c>
      <c r="B21" s="4" t="s">
        <v>15</v>
      </c>
      <c r="C21" s="4" t="s">
        <v>11</v>
      </c>
      <c r="D21" s="12">
        <v>183.9</v>
      </c>
      <c r="E21" s="43">
        <v>117297.94</v>
      </c>
      <c r="F21" s="40">
        <v>163.19999999999999</v>
      </c>
      <c r="G21" s="43">
        <v>104652.98</v>
      </c>
      <c r="H21" s="41">
        <f t="shared" si="2"/>
        <v>88.743882544861336</v>
      </c>
      <c r="I21" s="2"/>
    </row>
    <row r="22" spans="1:9" outlineLevel="1">
      <c r="A22" s="6" t="s">
        <v>16</v>
      </c>
      <c r="B22" s="4" t="s">
        <v>17</v>
      </c>
      <c r="C22" s="4" t="s">
        <v>2</v>
      </c>
      <c r="D22" s="12">
        <f>E22/1000</f>
        <v>9.1080000000000005</v>
      </c>
      <c r="E22" s="43">
        <f>E23</f>
        <v>9108</v>
      </c>
      <c r="F22" s="40">
        <f t="shared" ref="F22:F76" si="6">G22/1000</f>
        <v>0</v>
      </c>
      <c r="G22" s="43">
        <f t="shared" ref="G22" si="7">G23</f>
        <v>0</v>
      </c>
      <c r="H22" s="41">
        <f t="shared" si="2"/>
        <v>0</v>
      </c>
      <c r="I22" s="2"/>
    </row>
    <row r="23" spans="1:9" outlineLevel="2">
      <c r="A23" s="6" t="s">
        <v>12</v>
      </c>
      <c r="B23" s="4" t="s">
        <v>17</v>
      </c>
      <c r="C23" s="4" t="s">
        <v>13</v>
      </c>
      <c r="D23" s="12">
        <f t="shared" si="4"/>
        <v>9.1080000000000005</v>
      </c>
      <c r="E23" s="43">
        <v>9108</v>
      </c>
      <c r="F23" s="40">
        <f t="shared" si="6"/>
        <v>0</v>
      </c>
      <c r="G23" s="43">
        <v>0</v>
      </c>
      <c r="H23" s="41">
        <f t="shared" si="2"/>
        <v>0</v>
      </c>
      <c r="I23" s="2"/>
    </row>
    <row r="24" spans="1:9" outlineLevel="1">
      <c r="A24" s="6" t="s">
        <v>18</v>
      </c>
      <c r="B24" s="4" t="s">
        <v>19</v>
      </c>
      <c r="C24" s="4" t="s">
        <v>2</v>
      </c>
      <c r="D24" s="12">
        <f>E24/1000</f>
        <v>10</v>
      </c>
      <c r="E24" s="43">
        <f>E25</f>
        <v>10000</v>
      </c>
      <c r="F24" s="40">
        <f t="shared" si="6"/>
        <v>0</v>
      </c>
      <c r="G24" s="43">
        <f t="shared" ref="G24" si="8">G25</f>
        <v>0</v>
      </c>
      <c r="H24" s="41">
        <f t="shared" si="2"/>
        <v>0</v>
      </c>
      <c r="I24" s="2"/>
    </row>
    <row r="25" spans="1:9" outlineLevel="2">
      <c r="A25" s="6" t="s">
        <v>12</v>
      </c>
      <c r="B25" s="4" t="s">
        <v>19</v>
      </c>
      <c r="C25" s="4" t="s">
        <v>13</v>
      </c>
      <c r="D25" s="12">
        <f t="shared" si="4"/>
        <v>10</v>
      </c>
      <c r="E25" s="43">
        <v>10000</v>
      </c>
      <c r="F25" s="40">
        <f t="shared" si="6"/>
        <v>0</v>
      </c>
      <c r="G25" s="43">
        <v>0</v>
      </c>
      <c r="H25" s="41">
        <f t="shared" si="2"/>
        <v>0</v>
      </c>
      <c r="I25" s="2"/>
    </row>
    <row r="26" spans="1:9" outlineLevel="1">
      <c r="A26" s="6" t="s">
        <v>20</v>
      </c>
      <c r="B26" s="4" t="s">
        <v>21</v>
      </c>
      <c r="C26" s="4" t="s">
        <v>2</v>
      </c>
      <c r="D26" s="12">
        <f>D27</f>
        <v>39.491999999999997</v>
      </c>
      <c r="E26" s="43">
        <f>E27</f>
        <v>39492</v>
      </c>
      <c r="F26" s="40">
        <f>F27</f>
        <v>27.9</v>
      </c>
      <c r="G26" s="43">
        <f t="shared" ref="G26" si="9">G27</f>
        <v>17583</v>
      </c>
      <c r="H26" s="41">
        <f t="shared" si="2"/>
        <v>70.647219690063807</v>
      </c>
      <c r="I26" s="2"/>
    </row>
    <row r="27" spans="1:9" outlineLevel="2">
      <c r="A27" s="6" t="s">
        <v>22</v>
      </c>
      <c r="B27" s="4" t="s">
        <v>21</v>
      </c>
      <c r="C27" s="4" t="s">
        <v>23</v>
      </c>
      <c r="D27" s="12">
        <f t="shared" si="4"/>
        <v>39.491999999999997</v>
      </c>
      <c r="E27" s="43">
        <v>39492</v>
      </c>
      <c r="F27" s="40">
        <v>27.9</v>
      </c>
      <c r="G27" s="43">
        <v>17583</v>
      </c>
      <c r="H27" s="41">
        <f t="shared" si="2"/>
        <v>70.647219690063807</v>
      </c>
      <c r="I27" s="2"/>
    </row>
    <row r="28" spans="1:9" ht="31.5" outlineLevel="1">
      <c r="A28" s="6" t="s">
        <v>24</v>
      </c>
      <c r="B28" s="4" t="s">
        <v>25</v>
      </c>
      <c r="C28" s="4" t="s">
        <v>2</v>
      </c>
      <c r="D28" s="12"/>
      <c r="E28" s="43">
        <f>E29</f>
        <v>4500</v>
      </c>
      <c r="F28" s="40">
        <f t="shared" si="6"/>
        <v>0</v>
      </c>
      <c r="G28" s="43">
        <f t="shared" ref="G28" si="10">G29</f>
        <v>0</v>
      </c>
      <c r="H28" s="41" t="e">
        <f t="shared" si="2"/>
        <v>#DIV/0!</v>
      </c>
      <c r="I28" s="2"/>
    </row>
    <row r="29" spans="1:9" ht="31.5" outlineLevel="2">
      <c r="A29" s="6" t="s">
        <v>10</v>
      </c>
      <c r="B29" s="4" t="s">
        <v>25</v>
      </c>
      <c r="C29" s="4" t="s">
        <v>11</v>
      </c>
      <c r="D29" s="12"/>
      <c r="E29" s="43">
        <v>4500</v>
      </c>
      <c r="F29" s="40">
        <f t="shared" si="6"/>
        <v>0</v>
      </c>
      <c r="G29" s="43">
        <v>0</v>
      </c>
      <c r="H29" s="41" t="e">
        <f t="shared" si="2"/>
        <v>#DIV/0!</v>
      </c>
      <c r="I29" s="2"/>
    </row>
    <row r="30" spans="1:9" ht="31.5" outlineLevel="1">
      <c r="A30" s="6" t="s">
        <v>26</v>
      </c>
      <c r="B30" s="4" t="s">
        <v>27</v>
      </c>
      <c r="C30" s="4" t="s">
        <v>2</v>
      </c>
      <c r="D30" s="12">
        <f>E30/1000</f>
        <v>235</v>
      </c>
      <c r="E30" s="43">
        <f>E31+E32</f>
        <v>235000</v>
      </c>
      <c r="F30" s="40">
        <v>162.5</v>
      </c>
      <c r="G30" s="43">
        <v>95791.49</v>
      </c>
      <c r="H30" s="41">
        <f t="shared" si="2"/>
        <v>69.148936170212778</v>
      </c>
      <c r="I30" s="2"/>
    </row>
    <row r="31" spans="1:9" ht="63" hidden="1" outlineLevel="2">
      <c r="A31" s="6" t="s">
        <v>6</v>
      </c>
      <c r="B31" s="4" t="s">
        <v>27</v>
      </c>
      <c r="C31" s="4" t="s">
        <v>7</v>
      </c>
      <c r="D31" s="12">
        <f t="shared" si="4"/>
        <v>231</v>
      </c>
      <c r="E31" s="43">
        <v>231000</v>
      </c>
      <c r="F31" s="40">
        <f t="shared" si="6"/>
        <v>0</v>
      </c>
      <c r="G31" s="43">
        <v>0</v>
      </c>
      <c r="H31" s="41">
        <f t="shared" si="2"/>
        <v>0</v>
      </c>
      <c r="I31" s="2"/>
    </row>
    <row r="32" spans="1:9" ht="31.5" hidden="1" outlineLevel="2">
      <c r="A32" s="6" t="s">
        <v>10</v>
      </c>
      <c r="B32" s="4" t="s">
        <v>27</v>
      </c>
      <c r="C32" s="4" t="s">
        <v>11</v>
      </c>
      <c r="D32" s="12">
        <f t="shared" si="4"/>
        <v>4</v>
      </c>
      <c r="E32" s="43">
        <v>4000</v>
      </c>
      <c r="F32" s="40">
        <f t="shared" si="6"/>
        <v>0</v>
      </c>
      <c r="G32" s="43">
        <v>0</v>
      </c>
      <c r="H32" s="41">
        <f t="shared" si="2"/>
        <v>0</v>
      </c>
      <c r="I32" s="2"/>
    </row>
    <row r="33" spans="1:9" hidden="1" outlineLevel="1">
      <c r="A33" s="6" t="s">
        <v>28</v>
      </c>
      <c r="B33" s="4" t="s">
        <v>29</v>
      </c>
      <c r="C33" s="4" t="s">
        <v>2</v>
      </c>
      <c r="D33" s="12">
        <f t="shared" si="4"/>
        <v>0</v>
      </c>
      <c r="E33" s="43">
        <f>E34</f>
        <v>0</v>
      </c>
      <c r="F33" s="40">
        <f t="shared" si="6"/>
        <v>0</v>
      </c>
      <c r="G33" s="43">
        <f t="shared" ref="G33" si="11">G34</f>
        <v>0</v>
      </c>
      <c r="H33" s="41" t="e">
        <f t="shared" si="2"/>
        <v>#DIV/0!</v>
      </c>
      <c r="I33" s="2"/>
    </row>
    <row r="34" spans="1:9" hidden="1" outlineLevel="2">
      <c r="A34" s="6" t="s">
        <v>12</v>
      </c>
      <c r="B34" s="4" t="s">
        <v>29</v>
      </c>
      <c r="C34" s="4" t="s">
        <v>13</v>
      </c>
      <c r="D34" s="12">
        <f t="shared" si="4"/>
        <v>0</v>
      </c>
      <c r="E34" s="43">
        <v>0</v>
      </c>
      <c r="F34" s="40">
        <f t="shared" si="6"/>
        <v>0</v>
      </c>
      <c r="G34" s="43">
        <v>0</v>
      </c>
      <c r="H34" s="41" t="e">
        <f t="shared" si="2"/>
        <v>#DIV/0!</v>
      </c>
      <c r="I34" s="2"/>
    </row>
    <row r="35" spans="1:9" ht="47.25" collapsed="1">
      <c r="A35" s="15" t="s">
        <v>30</v>
      </c>
      <c r="B35" s="16" t="s">
        <v>31</v>
      </c>
      <c r="C35" s="16" t="s">
        <v>2</v>
      </c>
      <c r="D35" s="14">
        <f>E35/1000</f>
        <v>6.5</v>
      </c>
      <c r="E35" s="43">
        <f>E36</f>
        <v>6500</v>
      </c>
      <c r="F35" s="40">
        <f>F36</f>
        <v>4.9000000000000004</v>
      </c>
      <c r="G35" s="43">
        <f t="shared" ref="G35:G36" si="12">G36</f>
        <v>3250</v>
      </c>
      <c r="H35" s="41">
        <f t="shared" si="2"/>
        <v>75.384615384615401</v>
      </c>
      <c r="I35" s="2"/>
    </row>
    <row r="36" spans="1:9" ht="31.5" outlineLevel="1">
      <c r="A36" s="6" t="s">
        <v>32</v>
      </c>
      <c r="B36" s="4" t="s">
        <v>33</v>
      </c>
      <c r="C36" s="4" t="s">
        <v>2</v>
      </c>
      <c r="D36" s="12">
        <f>E36/1000</f>
        <v>6.5</v>
      </c>
      <c r="E36" s="43">
        <f>E37</f>
        <v>6500</v>
      </c>
      <c r="F36" s="40">
        <v>4.9000000000000004</v>
      </c>
      <c r="G36" s="43">
        <f t="shared" si="12"/>
        <v>3250</v>
      </c>
      <c r="H36" s="41">
        <f t="shared" si="2"/>
        <v>75.384615384615401</v>
      </c>
      <c r="I36" s="2"/>
    </row>
    <row r="37" spans="1:9" outlineLevel="2">
      <c r="A37" s="6" t="s">
        <v>12</v>
      </c>
      <c r="B37" s="4" t="s">
        <v>33</v>
      </c>
      <c r="C37" s="4" t="s">
        <v>13</v>
      </c>
      <c r="D37" s="12">
        <f t="shared" si="4"/>
        <v>6.5</v>
      </c>
      <c r="E37" s="43">
        <v>6500</v>
      </c>
      <c r="F37" s="40">
        <v>4.9000000000000004</v>
      </c>
      <c r="G37" s="43">
        <v>3250</v>
      </c>
      <c r="H37" s="41">
        <f t="shared" si="2"/>
        <v>75.384615384615401</v>
      </c>
      <c r="I37" s="2"/>
    </row>
    <row r="38" spans="1:9" ht="63">
      <c r="A38" s="15" t="s">
        <v>34</v>
      </c>
      <c r="B38" s="16" t="s">
        <v>35</v>
      </c>
      <c r="C38" s="16" t="s">
        <v>2</v>
      </c>
      <c r="D38" s="14">
        <f t="shared" si="4"/>
        <v>62</v>
      </c>
      <c r="E38" s="43">
        <f>E39</f>
        <v>62000</v>
      </c>
      <c r="F38" s="40">
        <v>47.1</v>
      </c>
      <c r="G38" s="43">
        <f t="shared" ref="G38:G39" si="13">G39</f>
        <v>0</v>
      </c>
      <c r="H38" s="41">
        <f t="shared" si="2"/>
        <v>75.967741935483872</v>
      </c>
      <c r="I38" s="2"/>
    </row>
    <row r="39" spans="1:9" ht="31.5" outlineLevel="1">
      <c r="A39" s="6" t="s">
        <v>36</v>
      </c>
      <c r="B39" s="4" t="s">
        <v>37</v>
      </c>
      <c r="C39" s="4" t="s">
        <v>2</v>
      </c>
      <c r="D39" s="12">
        <f>E39/1000</f>
        <v>62</v>
      </c>
      <c r="E39" s="43">
        <f>E40</f>
        <v>62000</v>
      </c>
      <c r="F39" s="40">
        <v>47.1</v>
      </c>
      <c r="G39" s="43">
        <f t="shared" si="13"/>
        <v>0</v>
      </c>
      <c r="H39" s="41">
        <f t="shared" si="2"/>
        <v>75.967741935483872</v>
      </c>
      <c r="I39" s="2"/>
    </row>
    <row r="40" spans="1:9" ht="31.5" outlineLevel="2">
      <c r="A40" s="6" t="s">
        <v>10</v>
      </c>
      <c r="B40" s="4" t="s">
        <v>37</v>
      </c>
      <c r="C40" s="4" t="s">
        <v>11</v>
      </c>
      <c r="D40" s="12">
        <f t="shared" si="4"/>
        <v>62</v>
      </c>
      <c r="E40" s="43">
        <v>62000</v>
      </c>
      <c r="F40" s="40">
        <v>47.1</v>
      </c>
      <c r="G40" s="43">
        <v>0</v>
      </c>
      <c r="H40" s="41">
        <f t="shared" si="2"/>
        <v>75.967741935483872</v>
      </c>
      <c r="I40" s="2"/>
    </row>
    <row r="41" spans="1:9" ht="47.25">
      <c r="A41" s="15" t="s">
        <v>38</v>
      </c>
      <c r="B41" s="16" t="s">
        <v>39</v>
      </c>
      <c r="C41" s="16" t="s">
        <v>2</v>
      </c>
      <c r="D41" s="14">
        <f>D42+D44+D46+D48+D50+D52+D54</f>
        <v>1681.9140000000002</v>
      </c>
      <c r="E41" s="43">
        <f>E42+E44+E46+E48+E50+E52+E54</f>
        <v>1566702.55</v>
      </c>
      <c r="F41" s="40">
        <f>F42+F44+F46+F48+F50+F52+F54</f>
        <v>1292.2739999999999</v>
      </c>
      <c r="G41" s="43">
        <f t="shared" ref="G41" si="14">G42+G44+G46+G48+G50+G52+G54</f>
        <v>1023880.11</v>
      </c>
      <c r="H41" s="41">
        <f t="shared" si="2"/>
        <v>76.833536078539083</v>
      </c>
      <c r="I41" s="2"/>
    </row>
    <row r="42" spans="1:9" outlineLevel="1">
      <c r="A42" s="6" t="s">
        <v>40</v>
      </c>
      <c r="B42" s="4" t="s">
        <v>41</v>
      </c>
      <c r="C42" s="4" t="s">
        <v>2</v>
      </c>
      <c r="D42" s="12">
        <f t="shared" si="4"/>
        <v>152.63999999999999</v>
      </c>
      <c r="E42" s="43">
        <f>E43</f>
        <v>152640</v>
      </c>
      <c r="F42" s="40">
        <v>63.7</v>
      </c>
      <c r="G42" s="43">
        <f t="shared" ref="G42" si="15">G43</f>
        <v>34601.08</v>
      </c>
      <c r="H42" s="41">
        <f t="shared" si="2"/>
        <v>41.732180293501052</v>
      </c>
      <c r="I42" s="2"/>
    </row>
    <row r="43" spans="1:9" ht="31.5" outlineLevel="2">
      <c r="A43" s="6" t="s">
        <v>10</v>
      </c>
      <c r="B43" s="4" t="s">
        <v>41</v>
      </c>
      <c r="C43" s="4" t="s">
        <v>11</v>
      </c>
      <c r="D43" s="12">
        <f t="shared" si="4"/>
        <v>152.63999999999999</v>
      </c>
      <c r="E43" s="43">
        <v>152640</v>
      </c>
      <c r="F43" s="40">
        <v>63.7</v>
      </c>
      <c r="G43" s="43">
        <v>34601.08</v>
      </c>
      <c r="H43" s="41">
        <f t="shared" si="2"/>
        <v>41.732180293501052</v>
      </c>
      <c r="I43" s="2"/>
    </row>
    <row r="44" spans="1:9" outlineLevel="1">
      <c r="A44" s="6" t="s">
        <v>42</v>
      </c>
      <c r="B44" s="4" t="s">
        <v>43</v>
      </c>
      <c r="C44" s="4" t="s">
        <v>2</v>
      </c>
      <c r="D44" s="12">
        <f t="shared" si="4"/>
        <v>105.6</v>
      </c>
      <c r="E44" s="43">
        <v>105600</v>
      </c>
      <c r="F44" s="40">
        <v>55.1</v>
      </c>
      <c r="G44" s="43">
        <f>G45</f>
        <v>55104</v>
      </c>
      <c r="H44" s="41">
        <f t="shared" si="2"/>
        <v>52.178030303030312</v>
      </c>
      <c r="I44" s="2"/>
    </row>
    <row r="45" spans="1:9" ht="31.5" outlineLevel="2">
      <c r="A45" s="6" t="s">
        <v>10</v>
      </c>
      <c r="B45" s="4" t="s">
        <v>43</v>
      </c>
      <c r="C45" s="4" t="s">
        <v>11</v>
      </c>
      <c r="D45" s="12">
        <f t="shared" si="4"/>
        <v>105.6</v>
      </c>
      <c r="E45" s="43">
        <v>105600</v>
      </c>
      <c r="F45" s="40">
        <f t="shared" si="6"/>
        <v>55.103999999999999</v>
      </c>
      <c r="G45" s="43">
        <v>55104</v>
      </c>
      <c r="H45" s="41">
        <f t="shared" si="2"/>
        <v>52.181818181818187</v>
      </c>
      <c r="I45" s="2"/>
    </row>
    <row r="46" spans="1:9" outlineLevel="1">
      <c r="A46" s="6" t="s">
        <v>44</v>
      </c>
      <c r="B46" s="4" t="s">
        <v>45</v>
      </c>
      <c r="C46" s="4" t="s">
        <v>2</v>
      </c>
      <c r="D46" s="12">
        <v>428.5</v>
      </c>
      <c r="E46" s="43">
        <f>E47</f>
        <v>328492</v>
      </c>
      <c r="F46" s="40">
        <v>294.10000000000002</v>
      </c>
      <c r="G46" s="43">
        <f t="shared" ref="G46" si="16">G47</f>
        <v>211615.5</v>
      </c>
      <c r="H46" s="41">
        <f t="shared" si="2"/>
        <v>68.634772462077024</v>
      </c>
      <c r="I46" s="2"/>
    </row>
    <row r="47" spans="1:9" ht="31.5" outlineLevel="2">
      <c r="A47" s="6" t="s">
        <v>10</v>
      </c>
      <c r="B47" s="4" t="s">
        <v>45</v>
      </c>
      <c r="C47" s="4" t="s">
        <v>11</v>
      </c>
      <c r="D47" s="12">
        <v>428.5</v>
      </c>
      <c r="E47" s="43">
        <v>328492</v>
      </c>
      <c r="F47" s="40">
        <v>294.10000000000002</v>
      </c>
      <c r="G47" s="43">
        <v>211615.5</v>
      </c>
      <c r="H47" s="41">
        <f t="shared" si="2"/>
        <v>68.634772462077024</v>
      </c>
      <c r="I47" s="2"/>
    </row>
    <row r="48" spans="1:9" outlineLevel="1">
      <c r="A48" s="6" t="s">
        <v>46</v>
      </c>
      <c r="B48" s="4" t="s">
        <v>47</v>
      </c>
      <c r="C48" s="4" t="s">
        <v>2</v>
      </c>
      <c r="D48" s="12">
        <f>D49</f>
        <v>19.065000000000001</v>
      </c>
      <c r="E48" s="43">
        <f>E49</f>
        <v>19065</v>
      </c>
      <c r="F48" s="40">
        <f t="shared" si="6"/>
        <v>19.065000000000001</v>
      </c>
      <c r="G48" s="43">
        <f t="shared" ref="G48" si="17">G49</f>
        <v>19065</v>
      </c>
      <c r="H48" s="41">
        <f t="shared" si="2"/>
        <v>100</v>
      </c>
      <c r="I48" s="2"/>
    </row>
    <row r="49" spans="1:9" ht="31.5" outlineLevel="2">
      <c r="A49" s="6" t="s">
        <v>10</v>
      </c>
      <c r="B49" s="4" t="s">
        <v>47</v>
      </c>
      <c r="C49" s="4" t="s">
        <v>11</v>
      </c>
      <c r="D49" s="12">
        <f>E49/1000</f>
        <v>19.065000000000001</v>
      </c>
      <c r="E49" s="43">
        <v>19065</v>
      </c>
      <c r="F49" s="40">
        <f t="shared" si="6"/>
        <v>19.065000000000001</v>
      </c>
      <c r="G49" s="43">
        <v>19065</v>
      </c>
      <c r="H49" s="41">
        <f t="shared" si="2"/>
        <v>100</v>
      </c>
      <c r="I49" s="2"/>
    </row>
    <row r="50" spans="1:9" ht="31.5" outlineLevel="1">
      <c r="A50" s="6" t="s">
        <v>48</v>
      </c>
      <c r="B50" s="4" t="s">
        <v>49</v>
      </c>
      <c r="C50" s="4" t="s">
        <v>2</v>
      </c>
      <c r="D50" s="12">
        <v>290.2</v>
      </c>
      <c r="E50" s="43">
        <f>E51</f>
        <v>274996.55</v>
      </c>
      <c r="F50" s="40">
        <v>174.4</v>
      </c>
      <c r="G50" s="43">
        <f t="shared" ref="G50" si="18">G51</f>
        <v>67585.53</v>
      </c>
      <c r="H50" s="41">
        <f t="shared" si="2"/>
        <v>60.096485182632676</v>
      </c>
      <c r="I50" s="2"/>
    </row>
    <row r="51" spans="1:9" ht="31.5" outlineLevel="2">
      <c r="A51" s="6" t="s">
        <v>10</v>
      </c>
      <c r="B51" s="4" t="s">
        <v>49</v>
      </c>
      <c r="C51" s="4" t="s">
        <v>11</v>
      </c>
      <c r="D51" s="12">
        <v>290.2</v>
      </c>
      <c r="E51" s="43">
        <v>274996.55</v>
      </c>
      <c r="F51" s="40">
        <v>174.4</v>
      </c>
      <c r="G51" s="43">
        <v>67585.53</v>
      </c>
      <c r="H51" s="41">
        <f t="shared" si="2"/>
        <v>60.096485182632676</v>
      </c>
      <c r="I51" s="2"/>
    </row>
    <row r="52" spans="1:9" outlineLevel="1">
      <c r="A52" s="6" t="s">
        <v>50</v>
      </c>
      <c r="B52" s="4" t="s">
        <v>51</v>
      </c>
      <c r="C52" s="4" t="s">
        <v>2</v>
      </c>
      <c r="D52" s="12">
        <f t="shared" ref="D52:D55" si="19">E52/1000</f>
        <v>200</v>
      </c>
      <c r="E52" s="43">
        <f>E53</f>
        <v>200000</v>
      </c>
      <c r="F52" s="40">
        <v>200</v>
      </c>
      <c r="G52" s="43">
        <f t="shared" ref="G52" si="20">G53</f>
        <v>150000</v>
      </c>
      <c r="H52" s="41">
        <f t="shared" si="2"/>
        <v>100</v>
      </c>
      <c r="I52" s="2"/>
    </row>
    <row r="53" spans="1:9" ht="31.5" outlineLevel="2">
      <c r="A53" s="6" t="s">
        <v>10</v>
      </c>
      <c r="B53" s="4" t="s">
        <v>51</v>
      </c>
      <c r="C53" s="4" t="s">
        <v>11</v>
      </c>
      <c r="D53" s="12">
        <f t="shared" si="19"/>
        <v>200</v>
      </c>
      <c r="E53" s="43">
        <v>200000</v>
      </c>
      <c r="F53" s="40">
        <v>200</v>
      </c>
      <c r="G53" s="43">
        <v>150000</v>
      </c>
      <c r="H53" s="41">
        <f t="shared" si="2"/>
        <v>100</v>
      </c>
      <c r="I53" s="2"/>
    </row>
    <row r="54" spans="1:9" ht="47.25" outlineLevel="1">
      <c r="A54" s="6" t="s">
        <v>52</v>
      </c>
      <c r="B54" s="4" t="s">
        <v>53</v>
      </c>
      <c r="C54" s="4" t="s">
        <v>2</v>
      </c>
      <c r="D54" s="12">
        <f t="shared" si="19"/>
        <v>485.90899999999999</v>
      </c>
      <c r="E54" s="43">
        <f>E55</f>
        <v>485909</v>
      </c>
      <c r="F54" s="40">
        <f t="shared" si="6"/>
        <v>485.90899999999999</v>
      </c>
      <c r="G54" s="43">
        <f t="shared" ref="G54" si="21">G55</f>
        <v>485909</v>
      </c>
      <c r="H54" s="41">
        <f t="shared" si="2"/>
        <v>100</v>
      </c>
      <c r="I54" s="2"/>
    </row>
    <row r="55" spans="1:9" ht="31.5" outlineLevel="2">
      <c r="A55" s="6" t="s">
        <v>10</v>
      </c>
      <c r="B55" s="4" t="s">
        <v>53</v>
      </c>
      <c r="C55" s="4" t="s">
        <v>11</v>
      </c>
      <c r="D55" s="12">
        <f t="shared" si="19"/>
        <v>485.90899999999999</v>
      </c>
      <c r="E55" s="43">
        <v>485909</v>
      </c>
      <c r="F55" s="40">
        <f t="shared" si="6"/>
        <v>485.90899999999999</v>
      </c>
      <c r="G55" s="43">
        <v>485909</v>
      </c>
      <c r="H55" s="41">
        <f t="shared" si="2"/>
        <v>100</v>
      </c>
      <c r="I55" s="2"/>
    </row>
    <row r="56" spans="1:9" ht="47.25">
      <c r="A56" s="15" t="s">
        <v>54</v>
      </c>
      <c r="B56" s="16" t="s">
        <v>55</v>
      </c>
      <c r="C56" s="16" t="s">
        <v>2</v>
      </c>
      <c r="D56" s="14">
        <f>D57</f>
        <v>1961.1</v>
      </c>
      <c r="E56" s="43">
        <f>E57</f>
        <v>1777586.3</v>
      </c>
      <c r="F56" s="40">
        <f>F57</f>
        <v>1095.9000000000001</v>
      </c>
      <c r="G56" s="43">
        <f t="shared" ref="G56" si="22">G57</f>
        <v>687320.14999999991</v>
      </c>
      <c r="H56" s="41">
        <f t="shared" si="2"/>
        <v>55.881903013614817</v>
      </c>
      <c r="I56" s="2"/>
    </row>
    <row r="57" spans="1:9" outlineLevel="1">
      <c r="A57" s="6" t="s">
        <v>56</v>
      </c>
      <c r="B57" s="4" t="s">
        <v>57</v>
      </c>
      <c r="C57" s="4" t="s">
        <v>2</v>
      </c>
      <c r="D57" s="12">
        <f>D58+D59</f>
        <v>1961.1</v>
      </c>
      <c r="E57" s="43">
        <f>E58+E59</f>
        <v>1777586.3</v>
      </c>
      <c r="F57" s="40">
        <f>F58+F59</f>
        <v>1095.9000000000001</v>
      </c>
      <c r="G57" s="43">
        <f t="shared" ref="G57" si="23">G58+G59</f>
        <v>687320.14999999991</v>
      </c>
      <c r="H57" s="41">
        <f t="shared" si="2"/>
        <v>55.881903013614817</v>
      </c>
      <c r="I57" s="2"/>
    </row>
    <row r="58" spans="1:9" ht="63" outlineLevel="2">
      <c r="A58" s="6" t="s">
        <v>6</v>
      </c>
      <c r="B58" s="4" t="s">
        <v>57</v>
      </c>
      <c r="C58" s="4" t="s">
        <v>7</v>
      </c>
      <c r="D58" s="12">
        <v>1293.0999999999999</v>
      </c>
      <c r="E58" s="43">
        <v>1250550.32</v>
      </c>
      <c r="F58" s="40">
        <v>787.5</v>
      </c>
      <c r="G58" s="43">
        <v>515215.6</v>
      </c>
      <c r="H58" s="41">
        <f t="shared" si="2"/>
        <v>60.900162400433068</v>
      </c>
      <c r="I58" s="2"/>
    </row>
    <row r="59" spans="1:9" ht="31.5" outlineLevel="2">
      <c r="A59" s="6" t="s">
        <v>10</v>
      </c>
      <c r="B59" s="4" t="s">
        <v>57</v>
      </c>
      <c r="C59" s="4" t="s">
        <v>11</v>
      </c>
      <c r="D59" s="12">
        <v>668</v>
      </c>
      <c r="E59" s="43">
        <v>527035.98</v>
      </c>
      <c r="F59" s="40">
        <v>308.39999999999998</v>
      </c>
      <c r="G59" s="43">
        <v>172104.55</v>
      </c>
      <c r="H59" s="41">
        <f t="shared" si="2"/>
        <v>46.167664670658681</v>
      </c>
      <c r="I59" s="2"/>
    </row>
    <row r="60" spans="1:9" ht="47.25">
      <c r="A60" s="15" t="s">
        <v>58</v>
      </c>
      <c r="B60" s="16" t="s">
        <v>59</v>
      </c>
      <c r="C60" s="16" t="s">
        <v>2</v>
      </c>
      <c r="D60" s="14">
        <f t="shared" ref="D60:D71" si="24">E60/1000</f>
        <v>7</v>
      </c>
      <c r="E60" s="43">
        <f>E61</f>
        <v>7000</v>
      </c>
      <c r="F60" s="40">
        <f t="shared" si="6"/>
        <v>3.8</v>
      </c>
      <c r="G60" s="43">
        <f t="shared" ref="G60:G61" si="25">G61</f>
        <v>3800</v>
      </c>
      <c r="H60" s="41">
        <f t="shared" si="2"/>
        <v>54.285714285714285</v>
      </c>
      <c r="I60" s="2"/>
    </row>
    <row r="61" spans="1:9" outlineLevel="1">
      <c r="A61" s="6" t="s">
        <v>60</v>
      </c>
      <c r="B61" s="4" t="s">
        <v>61</v>
      </c>
      <c r="C61" s="4" t="s">
        <v>2</v>
      </c>
      <c r="D61" s="12">
        <f t="shared" si="24"/>
        <v>7</v>
      </c>
      <c r="E61" s="43">
        <f>E62</f>
        <v>7000</v>
      </c>
      <c r="F61" s="40">
        <f t="shared" si="6"/>
        <v>3.8</v>
      </c>
      <c r="G61" s="43">
        <f t="shared" si="25"/>
        <v>3800</v>
      </c>
      <c r="H61" s="41">
        <f t="shared" si="2"/>
        <v>54.285714285714285</v>
      </c>
      <c r="I61" s="2"/>
    </row>
    <row r="62" spans="1:9" ht="31.5" outlineLevel="2">
      <c r="A62" s="6" t="s">
        <v>10</v>
      </c>
      <c r="B62" s="4" t="s">
        <v>61</v>
      </c>
      <c r="C62" s="4">
        <v>200</v>
      </c>
      <c r="D62" s="12">
        <f t="shared" si="24"/>
        <v>7</v>
      </c>
      <c r="E62" s="43">
        <v>7000</v>
      </c>
      <c r="F62" s="40">
        <f t="shared" si="6"/>
        <v>3.8</v>
      </c>
      <c r="G62" s="43">
        <v>3800</v>
      </c>
      <c r="H62" s="41">
        <f t="shared" si="2"/>
        <v>54.285714285714285</v>
      </c>
      <c r="I62" s="2"/>
    </row>
    <row r="63" spans="1:9" ht="78.75">
      <c r="A63" s="15" t="s">
        <v>62</v>
      </c>
      <c r="B63" s="16" t="s">
        <v>63</v>
      </c>
      <c r="C63" s="16" t="s">
        <v>2</v>
      </c>
      <c r="D63" s="14">
        <f>D64+D66+D68+D70+D72</f>
        <v>11385.552000000001</v>
      </c>
      <c r="E63" s="43">
        <f>E64+E66+E68+E70+E72</f>
        <v>11547540.300000001</v>
      </c>
      <c r="F63" s="40">
        <f>F64+F66+F68+F70</f>
        <v>5079.2104300000001</v>
      </c>
      <c r="G63" s="43">
        <f t="shared" ref="G63" si="26">G64+G66+G68+G70+G72</f>
        <v>1733514.49</v>
      </c>
      <c r="H63" s="41">
        <f t="shared" si="2"/>
        <v>44.61101604911206</v>
      </c>
      <c r="I63" s="2"/>
    </row>
    <row r="64" spans="1:9" ht="31.5" outlineLevel="1">
      <c r="A64" s="6" t="s">
        <v>64</v>
      </c>
      <c r="B64" s="4" t="s">
        <v>65</v>
      </c>
      <c r="C64" s="4" t="s">
        <v>2</v>
      </c>
      <c r="D64" s="12">
        <v>814.5</v>
      </c>
      <c r="E64" s="43">
        <f>E65</f>
        <v>683488.3</v>
      </c>
      <c r="F64" s="40">
        <v>465.8</v>
      </c>
      <c r="G64" s="43">
        <f t="shared" ref="G64" si="27">G65</f>
        <v>179904.06</v>
      </c>
      <c r="H64" s="41">
        <f t="shared" si="2"/>
        <v>57.188459177409456</v>
      </c>
      <c r="I64" s="2"/>
    </row>
    <row r="65" spans="1:9" ht="31.5" outlineLevel="2">
      <c r="A65" s="6" t="s">
        <v>10</v>
      </c>
      <c r="B65" s="4" t="s">
        <v>65</v>
      </c>
      <c r="C65" s="4" t="s">
        <v>11</v>
      </c>
      <c r="D65" s="12">
        <v>814.5</v>
      </c>
      <c r="E65" s="43">
        <f>774463.3-90975</f>
        <v>683488.3</v>
      </c>
      <c r="F65" s="40">
        <v>465.8</v>
      </c>
      <c r="G65" s="43">
        <v>179904.06</v>
      </c>
      <c r="H65" s="41">
        <f t="shared" si="2"/>
        <v>57.188459177409456</v>
      </c>
      <c r="I65" s="2"/>
    </row>
    <row r="66" spans="1:9" ht="47.25" outlineLevel="1">
      <c r="A66" s="6" t="s">
        <v>52</v>
      </c>
      <c r="B66" s="4" t="s">
        <v>66</v>
      </c>
      <c r="C66" s="4" t="s">
        <v>2</v>
      </c>
      <c r="D66" s="12">
        <f t="shared" si="24"/>
        <v>1556.077</v>
      </c>
      <c r="E66" s="43">
        <f>E67</f>
        <v>1556077</v>
      </c>
      <c r="F66" s="40">
        <f t="shared" si="6"/>
        <v>1553.61043</v>
      </c>
      <c r="G66" s="43">
        <f t="shared" ref="G66" si="28">G67</f>
        <v>1553610.43</v>
      </c>
      <c r="H66" s="41">
        <f t="shared" si="2"/>
        <v>99.841487921227539</v>
      </c>
      <c r="I66" s="2"/>
    </row>
    <row r="67" spans="1:9" ht="31.5" outlineLevel="2">
      <c r="A67" s="6" t="s">
        <v>10</v>
      </c>
      <c r="B67" s="4" t="s">
        <v>66</v>
      </c>
      <c r="C67" s="4" t="s">
        <v>11</v>
      </c>
      <c r="D67" s="12">
        <f t="shared" si="24"/>
        <v>1556.077</v>
      </c>
      <c r="E67" s="43">
        <v>1556077</v>
      </c>
      <c r="F67" s="40">
        <f t="shared" si="6"/>
        <v>1553.61043</v>
      </c>
      <c r="G67" s="43">
        <v>1553610.43</v>
      </c>
      <c r="H67" s="41">
        <f t="shared" si="2"/>
        <v>99.841487921227539</v>
      </c>
      <c r="I67" s="2"/>
    </row>
    <row r="68" spans="1:9" ht="31.5" outlineLevel="1">
      <c r="A68" s="6" t="s">
        <v>67</v>
      </c>
      <c r="B68" s="4" t="s">
        <v>68</v>
      </c>
      <c r="C68" s="4" t="s">
        <v>2</v>
      </c>
      <c r="D68" s="12">
        <f t="shared" si="24"/>
        <v>8924</v>
      </c>
      <c r="E68" s="43">
        <f>E69</f>
        <v>8924000</v>
      </c>
      <c r="F68" s="40">
        <v>3029.2</v>
      </c>
      <c r="G68" s="43">
        <f t="shared" ref="G68" si="29">G69</f>
        <v>0</v>
      </c>
      <c r="H68" s="41">
        <f t="shared" si="2"/>
        <v>33.944419542805917</v>
      </c>
      <c r="I68" s="2"/>
    </row>
    <row r="69" spans="1:9" ht="31.5" outlineLevel="2">
      <c r="A69" s="6" t="s">
        <v>10</v>
      </c>
      <c r="B69" s="4" t="s">
        <v>68</v>
      </c>
      <c r="C69" s="4" t="s">
        <v>11</v>
      </c>
      <c r="D69" s="12">
        <f t="shared" si="24"/>
        <v>8924</v>
      </c>
      <c r="E69" s="43">
        <v>8924000</v>
      </c>
      <c r="F69" s="40">
        <v>3029.2</v>
      </c>
      <c r="G69" s="43">
        <v>0</v>
      </c>
      <c r="H69" s="41">
        <f t="shared" si="2"/>
        <v>33.944419542805917</v>
      </c>
      <c r="I69" s="2"/>
    </row>
    <row r="70" spans="1:9" ht="47.25" outlineLevel="2">
      <c r="A70" s="6" t="s">
        <v>90</v>
      </c>
      <c r="B70" s="23" t="s">
        <v>91</v>
      </c>
      <c r="C70" s="23" t="s">
        <v>2</v>
      </c>
      <c r="D70" s="12">
        <f t="shared" si="24"/>
        <v>90.974999999999994</v>
      </c>
      <c r="E70" s="43">
        <f>E71</f>
        <v>90975</v>
      </c>
      <c r="F70" s="40">
        <v>30.6</v>
      </c>
      <c r="G70" s="43">
        <f t="shared" ref="G70" si="30">G71</f>
        <v>0</v>
      </c>
      <c r="H70" s="41">
        <f t="shared" si="2"/>
        <v>33.63561417971971</v>
      </c>
      <c r="I70" s="2"/>
    </row>
    <row r="71" spans="1:9" ht="31.5" outlineLevel="2">
      <c r="A71" s="6" t="s">
        <v>10</v>
      </c>
      <c r="B71" s="23" t="s">
        <v>91</v>
      </c>
      <c r="C71" s="23" t="s">
        <v>11</v>
      </c>
      <c r="D71" s="12">
        <f t="shared" si="24"/>
        <v>90.974999999999994</v>
      </c>
      <c r="E71" s="43">
        <v>90975</v>
      </c>
      <c r="F71" s="40">
        <v>30.6</v>
      </c>
      <c r="G71" s="43">
        <v>0</v>
      </c>
      <c r="H71" s="41">
        <f t="shared" si="2"/>
        <v>33.63561417971971</v>
      </c>
      <c r="I71" s="2"/>
    </row>
    <row r="72" spans="1:9" ht="31.5" outlineLevel="1">
      <c r="A72" s="6" t="s">
        <v>69</v>
      </c>
      <c r="B72" s="4" t="s">
        <v>70</v>
      </c>
      <c r="C72" s="4" t="s">
        <v>2</v>
      </c>
      <c r="D72" s="12">
        <v>0</v>
      </c>
      <c r="E72" s="43">
        <f>E73</f>
        <v>293000</v>
      </c>
      <c r="F72" s="40">
        <f t="shared" si="6"/>
        <v>0</v>
      </c>
      <c r="G72" s="43">
        <f t="shared" ref="G72" si="31">G73</f>
        <v>0</v>
      </c>
      <c r="H72" s="41" t="e">
        <f t="shared" si="2"/>
        <v>#DIV/0!</v>
      </c>
      <c r="I72" s="2"/>
    </row>
    <row r="73" spans="1:9" ht="31.5" outlineLevel="2">
      <c r="A73" s="6" t="s">
        <v>10</v>
      </c>
      <c r="B73" s="4" t="s">
        <v>70</v>
      </c>
      <c r="C73" s="4" t="s">
        <v>11</v>
      </c>
      <c r="D73" s="12">
        <v>0</v>
      </c>
      <c r="E73" s="43">
        <v>293000</v>
      </c>
      <c r="F73" s="40">
        <f t="shared" si="6"/>
        <v>0</v>
      </c>
      <c r="G73" s="43">
        <v>0</v>
      </c>
      <c r="H73" s="41" t="e">
        <f t="shared" si="2"/>
        <v>#DIV/0!</v>
      </c>
      <c r="I73" s="2"/>
    </row>
    <row r="74" spans="1:9" ht="47.25">
      <c r="A74" s="15" t="s">
        <v>71</v>
      </c>
      <c r="B74" s="16" t="s">
        <v>72</v>
      </c>
      <c r="C74" s="16" t="s">
        <v>2</v>
      </c>
      <c r="D74" s="14">
        <v>1764.1</v>
      </c>
      <c r="E74" s="43">
        <f>E75</f>
        <v>1770600</v>
      </c>
      <c r="F74" s="40">
        <f t="shared" si="6"/>
        <v>0</v>
      </c>
      <c r="G74" s="43">
        <f t="shared" ref="G74:G75" si="32">G75</f>
        <v>0</v>
      </c>
      <c r="H74" s="41">
        <f t="shared" si="2"/>
        <v>0</v>
      </c>
      <c r="I74" s="2"/>
    </row>
    <row r="75" spans="1:9" ht="47.25" outlineLevel="1">
      <c r="A75" s="6" t="s">
        <v>73</v>
      </c>
      <c r="B75" s="4" t="s">
        <v>74</v>
      </c>
      <c r="C75" s="4" t="s">
        <v>2</v>
      </c>
      <c r="D75" s="12">
        <v>1764.1</v>
      </c>
      <c r="E75" s="43">
        <f>E76</f>
        <v>1770600</v>
      </c>
      <c r="F75" s="40">
        <f t="shared" si="6"/>
        <v>0</v>
      </c>
      <c r="G75" s="43">
        <f t="shared" si="32"/>
        <v>0</v>
      </c>
      <c r="H75" s="41">
        <f t="shared" si="2"/>
        <v>0</v>
      </c>
      <c r="I75" s="2"/>
    </row>
    <row r="76" spans="1:9" ht="31.5" outlineLevel="2">
      <c r="A76" s="6" t="s">
        <v>10</v>
      </c>
      <c r="B76" s="4" t="s">
        <v>74</v>
      </c>
      <c r="C76" s="4" t="s">
        <v>11</v>
      </c>
      <c r="D76" s="12">
        <v>1764.1</v>
      </c>
      <c r="E76" s="43">
        <v>1770600</v>
      </c>
      <c r="F76" s="40">
        <f t="shared" si="6"/>
        <v>0</v>
      </c>
      <c r="G76" s="43">
        <v>0</v>
      </c>
      <c r="H76" s="41">
        <f t="shared" si="2"/>
        <v>0</v>
      </c>
      <c r="I76" s="2"/>
    </row>
    <row r="77" spans="1:9" ht="47.25" hidden="1" outlineLevel="1">
      <c r="A77" s="6" t="s">
        <v>73</v>
      </c>
      <c r="B77" s="4" t="s">
        <v>75</v>
      </c>
      <c r="C77" s="4" t="s">
        <v>2</v>
      </c>
      <c r="D77" s="12">
        <f t="shared" ref="D77:D87" si="33">E77/1000</f>
        <v>0</v>
      </c>
      <c r="E77" s="43">
        <v>0</v>
      </c>
      <c r="F77" s="40">
        <f t="shared" ref="F77:F87" si="34">G77/1000</f>
        <v>0</v>
      </c>
      <c r="G77" s="43">
        <v>0</v>
      </c>
      <c r="H77" s="41" t="e">
        <f t="shared" ref="H77:H88" si="35">F77/D77*100</f>
        <v>#DIV/0!</v>
      </c>
      <c r="I77" s="2"/>
    </row>
    <row r="78" spans="1:9" ht="31.5" hidden="1" outlineLevel="2">
      <c r="A78" s="6" t="s">
        <v>10</v>
      </c>
      <c r="B78" s="4" t="s">
        <v>75</v>
      </c>
      <c r="C78" s="4" t="s">
        <v>11</v>
      </c>
      <c r="D78" s="12">
        <f t="shared" si="33"/>
        <v>0</v>
      </c>
      <c r="E78" s="43">
        <v>0</v>
      </c>
      <c r="F78" s="40">
        <f t="shared" si="34"/>
        <v>0</v>
      </c>
      <c r="G78" s="43">
        <v>0</v>
      </c>
      <c r="H78" s="41" t="e">
        <f t="shared" si="35"/>
        <v>#DIV/0!</v>
      </c>
      <c r="I78" s="2"/>
    </row>
    <row r="79" spans="1:9" hidden="1" outlineLevel="1">
      <c r="A79" s="6" t="s">
        <v>76</v>
      </c>
      <c r="B79" s="4" t="s">
        <v>77</v>
      </c>
      <c r="C79" s="4" t="s">
        <v>2</v>
      </c>
      <c r="D79" s="12">
        <f t="shared" si="33"/>
        <v>0</v>
      </c>
      <c r="E79" s="43">
        <v>0</v>
      </c>
      <c r="F79" s="40">
        <f t="shared" si="34"/>
        <v>0</v>
      </c>
      <c r="G79" s="43">
        <v>0</v>
      </c>
      <c r="H79" s="41" t="e">
        <f t="shared" si="35"/>
        <v>#DIV/0!</v>
      </c>
      <c r="I79" s="2"/>
    </row>
    <row r="80" spans="1:9" ht="31.5" hidden="1" outlineLevel="2">
      <c r="A80" s="6" t="s">
        <v>10</v>
      </c>
      <c r="B80" s="4" t="s">
        <v>77</v>
      </c>
      <c r="C80" s="4" t="s">
        <v>11</v>
      </c>
      <c r="D80" s="12">
        <f t="shared" si="33"/>
        <v>0</v>
      </c>
      <c r="E80" s="43">
        <v>0</v>
      </c>
      <c r="F80" s="40">
        <f t="shared" si="34"/>
        <v>0</v>
      </c>
      <c r="G80" s="43">
        <v>0</v>
      </c>
      <c r="H80" s="41" t="e">
        <f t="shared" si="35"/>
        <v>#DIV/0!</v>
      </c>
      <c r="I80" s="2"/>
    </row>
    <row r="81" spans="1:9" ht="31.5" hidden="1" outlineLevel="1">
      <c r="A81" s="6" t="s">
        <v>78</v>
      </c>
      <c r="B81" s="4" t="s">
        <v>79</v>
      </c>
      <c r="C81" s="4" t="s">
        <v>2</v>
      </c>
      <c r="D81" s="12">
        <f t="shared" si="33"/>
        <v>0</v>
      </c>
      <c r="E81" s="43">
        <v>0</v>
      </c>
      <c r="F81" s="40">
        <f t="shared" si="34"/>
        <v>0</v>
      </c>
      <c r="G81" s="43">
        <v>0</v>
      </c>
      <c r="H81" s="41" t="e">
        <f t="shared" si="35"/>
        <v>#DIV/0!</v>
      </c>
      <c r="I81" s="2"/>
    </row>
    <row r="82" spans="1:9" ht="31.5" hidden="1" outlineLevel="2">
      <c r="A82" s="6" t="s">
        <v>10</v>
      </c>
      <c r="B82" s="4" t="s">
        <v>79</v>
      </c>
      <c r="C82" s="4" t="s">
        <v>11</v>
      </c>
      <c r="D82" s="12">
        <f t="shared" si="33"/>
        <v>0</v>
      </c>
      <c r="E82" s="43">
        <v>0</v>
      </c>
      <c r="F82" s="40">
        <f t="shared" si="34"/>
        <v>0</v>
      </c>
      <c r="G82" s="43">
        <v>0</v>
      </c>
      <c r="H82" s="41" t="e">
        <f t="shared" si="35"/>
        <v>#DIV/0!</v>
      </c>
      <c r="I82" s="2"/>
    </row>
    <row r="83" spans="1:9" ht="47.25" collapsed="1">
      <c r="A83" s="15" t="s">
        <v>80</v>
      </c>
      <c r="B83" s="16" t="s">
        <v>81</v>
      </c>
      <c r="C83" s="16" t="s">
        <v>2</v>
      </c>
      <c r="D83" s="14">
        <f>E83/1000</f>
        <v>249.6</v>
      </c>
      <c r="E83" s="43">
        <f>E86</f>
        <v>249600</v>
      </c>
      <c r="F83" s="40">
        <f t="shared" si="34"/>
        <v>0</v>
      </c>
      <c r="G83" s="43">
        <f t="shared" ref="G83" si="36">G86</f>
        <v>0</v>
      </c>
      <c r="H83" s="41">
        <f t="shared" si="35"/>
        <v>0</v>
      </c>
      <c r="I83" s="2"/>
    </row>
    <row r="84" spans="1:9" ht="47.25" hidden="1" outlineLevel="1">
      <c r="A84" s="6" t="s">
        <v>82</v>
      </c>
      <c r="B84" s="4" t="s">
        <v>83</v>
      </c>
      <c r="C84" s="4" t="s">
        <v>2</v>
      </c>
      <c r="D84" s="12">
        <f t="shared" si="33"/>
        <v>0</v>
      </c>
      <c r="E84" s="43">
        <v>0</v>
      </c>
      <c r="F84" s="40">
        <f t="shared" si="34"/>
        <v>0</v>
      </c>
      <c r="G84" s="43">
        <v>0</v>
      </c>
      <c r="H84" s="41" t="e">
        <f t="shared" si="35"/>
        <v>#DIV/0!</v>
      </c>
      <c r="I84" s="2"/>
    </row>
    <row r="85" spans="1:9" ht="31.5" hidden="1" outlineLevel="2">
      <c r="A85" s="6" t="s">
        <v>10</v>
      </c>
      <c r="B85" s="4" t="s">
        <v>83</v>
      </c>
      <c r="C85" s="4" t="s">
        <v>11</v>
      </c>
      <c r="D85" s="12">
        <f t="shared" si="33"/>
        <v>0</v>
      </c>
      <c r="E85" s="43">
        <v>0</v>
      </c>
      <c r="F85" s="40">
        <f t="shared" si="34"/>
        <v>0</v>
      </c>
      <c r="G85" s="43">
        <v>0</v>
      </c>
      <c r="H85" s="41" t="e">
        <f t="shared" si="35"/>
        <v>#DIV/0!</v>
      </c>
      <c r="I85" s="2"/>
    </row>
    <row r="86" spans="1:9" outlineLevel="1" collapsed="1">
      <c r="A86" s="17" t="s">
        <v>84</v>
      </c>
      <c r="B86" s="18" t="s">
        <v>85</v>
      </c>
      <c r="C86" s="18" t="s">
        <v>2</v>
      </c>
      <c r="D86" s="19">
        <f>E86/1000</f>
        <v>249.6</v>
      </c>
      <c r="E86" s="43">
        <f>E87</f>
        <v>249600</v>
      </c>
      <c r="F86" s="40">
        <f t="shared" si="34"/>
        <v>0</v>
      </c>
      <c r="G86" s="43">
        <f t="shared" ref="G86" si="37">G87</f>
        <v>0</v>
      </c>
      <c r="H86" s="41">
        <f t="shared" si="35"/>
        <v>0</v>
      </c>
      <c r="I86" s="2"/>
    </row>
    <row r="87" spans="1:9" ht="31.5" outlineLevel="2">
      <c r="A87" s="20" t="s">
        <v>10</v>
      </c>
      <c r="B87" s="21" t="s">
        <v>85</v>
      </c>
      <c r="C87" s="21" t="s">
        <v>11</v>
      </c>
      <c r="D87" s="12">
        <f t="shared" si="33"/>
        <v>249.6</v>
      </c>
      <c r="E87" s="44">
        <v>249600</v>
      </c>
      <c r="F87" s="40">
        <f t="shared" si="34"/>
        <v>0</v>
      </c>
      <c r="G87" s="44">
        <v>0</v>
      </c>
      <c r="H87" s="41">
        <f t="shared" si="35"/>
        <v>0</v>
      </c>
      <c r="I87" s="2"/>
    </row>
    <row r="88" spans="1:9" ht="14.45" customHeight="1">
      <c r="A88" s="48" t="s">
        <v>86</v>
      </c>
      <c r="B88" s="49"/>
      <c r="C88" s="49"/>
      <c r="D88" s="22">
        <v>21840.1</v>
      </c>
      <c r="E88" s="45">
        <f>E83+E74+E63+E60+E56+E41+E38+E35+E12</f>
        <v>21362557.270000003</v>
      </c>
      <c r="F88" s="40">
        <v>10470.299999999999</v>
      </c>
      <c r="G88" s="45">
        <f t="shared" ref="G88" si="38">G83+G74+G63+G60+G56+G41+G38+G35+G12</f>
        <v>5295551.18</v>
      </c>
      <c r="H88" s="41">
        <f t="shared" si="35"/>
        <v>47.94071455716778</v>
      </c>
      <c r="I88" s="2"/>
    </row>
    <row r="89" spans="1:9" ht="12.75" customHeight="1">
      <c r="A89" s="7"/>
      <c r="B89" s="3"/>
      <c r="C89" s="3"/>
      <c r="D89" s="3"/>
      <c r="E89" s="3"/>
      <c r="F89" s="36"/>
      <c r="G89" s="3"/>
      <c r="H89" s="36"/>
      <c r="I89" s="2"/>
    </row>
    <row r="90" spans="1:9" ht="25.7" customHeight="1">
      <c r="A90" s="56"/>
      <c r="B90" s="57"/>
      <c r="C90" s="57"/>
      <c r="D90" s="57"/>
      <c r="E90" s="57"/>
      <c r="F90" s="37"/>
      <c r="G90" s="24"/>
      <c r="H90" s="37"/>
      <c r="I90" s="2"/>
    </row>
  </sheetData>
  <mergeCells count="13">
    <mergeCell ref="G10:G11"/>
    <mergeCell ref="H10:H11"/>
    <mergeCell ref="A90:E90"/>
    <mergeCell ref="A10:A11"/>
    <mergeCell ref="B10:B11"/>
    <mergeCell ref="C10:C11"/>
    <mergeCell ref="E10:E11"/>
    <mergeCell ref="D10:D11"/>
    <mergeCell ref="A9:E9"/>
    <mergeCell ref="A88:C88"/>
    <mergeCell ref="A6:D6"/>
    <mergeCell ref="A7:D8"/>
    <mergeCell ref="F10:F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user</cp:lastModifiedBy>
  <cp:lastPrinted>2020-10-28T11:13:36Z</cp:lastPrinted>
  <dcterms:created xsi:type="dcterms:W3CDTF">2020-02-04T05:54:42Z</dcterms:created>
  <dcterms:modified xsi:type="dcterms:W3CDTF">2020-10-28T11:13:42Z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