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3176"/>
  </bookViews>
  <sheets>
    <sheet name="4" sheetId="4" r:id="rId1"/>
    <sheet name="3" sheetId="2" r:id="rId2"/>
  </sheets>
  <definedNames>
    <definedName name="_xlnm.Print_Titles" localSheetId="1">'3'!$9:$9</definedName>
    <definedName name="_xlnm.Print_Titles" localSheetId="0">'4'!$10:$10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0" i="4"/>
  <c r="F61"/>
  <c r="G50"/>
  <c r="H50"/>
  <c r="F82"/>
  <c r="F83"/>
  <c r="H115"/>
  <c r="H116"/>
  <c r="H117"/>
  <c r="H118"/>
  <c r="H109"/>
  <c r="G110"/>
  <c r="G109" s="1"/>
  <c r="H110"/>
  <c r="G111"/>
  <c r="H111"/>
  <c r="G112"/>
  <c r="H112"/>
  <c r="F112"/>
  <c r="F111" s="1"/>
  <c r="F110" s="1"/>
  <c r="F109" s="1"/>
  <c r="H88"/>
  <c r="F88"/>
  <c r="H84"/>
  <c r="F84"/>
  <c r="H74"/>
  <c r="H75"/>
  <c r="H76"/>
  <c r="F62"/>
  <c r="G63"/>
  <c r="H63"/>
  <c r="F63"/>
  <c r="H45"/>
  <c r="H46"/>
  <c r="H47"/>
  <c r="H48"/>
  <c r="H39"/>
  <c r="H40"/>
  <c r="H41"/>
  <c r="H36"/>
  <c r="G19"/>
  <c r="H19"/>
  <c r="H18" s="1"/>
  <c r="H17" s="1"/>
  <c r="G18"/>
  <c r="G17" s="1"/>
  <c r="F19"/>
  <c r="F18" s="1"/>
  <c r="F17" s="1"/>
  <c r="H13"/>
  <c r="F13"/>
  <c r="J125"/>
  <c r="H125"/>
  <c r="F125"/>
  <c r="H124"/>
  <c r="J124" s="1"/>
  <c r="F124"/>
  <c r="I123"/>
  <c r="H123" s="1"/>
  <c r="G123"/>
  <c r="G122" s="1"/>
  <c r="F119"/>
  <c r="I118"/>
  <c r="J118" s="1"/>
  <c r="G118"/>
  <c r="F118" s="1"/>
  <c r="J114"/>
  <c r="I113"/>
  <c r="I112" s="1"/>
  <c r="H108"/>
  <c r="I107"/>
  <c r="H107" s="1"/>
  <c r="G107"/>
  <c r="H103"/>
  <c r="F103"/>
  <c r="I102"/>
  <c r="I99" s="1"/>
  <c r="H99" s="1"/>
  <c r="G102"/>
  <c r="G99" s="1"/>
  <c r="F99" s="1"/>
  <c r="H101"/>
  <c r="F101"/>
  <c r="H100"/>
  <c r="F100"/>
  <c r="H98"/>
  <c r="F98"/>
  <c r="H97"/>
  <c r="J97" s="1"/>
  <c r="F97"/>
  <c r="J96"/>
  <c r="H96"/>
  <c r="F96"/>
  <c r="H95"/>
  <c r="F95"/>
  <c r="H94"/>
  <c r="F94"/>
  <c r="H93"/>
  <c r="F93"/>
  <c r="I92"/>
  <c r="H92" s="1"/>
  <c r="G92"/>
  <c r="F92" s="1"/>
  <c r="H91"/>
  <c r="F91"/>
  <c r="I90"/>
  <c r="H90" s="1"/>
  <c r="G90"/>
  <c r="F90" s="1"/>
  <c r="J89"/>
  <c r="I88"/>
  <c r="G88"/>
  <c r="H87"/>
  <c r="F87"/>
  <c r="I86"/>
  <c r="H86" s="1"/>
  <c r="G86"/>
  <c r="F86" s="1"/>
  <c r="I84"/>
  <c r="J84" s="1"/>
  <c r="H81"/>
  <c r="J81" s="1"/>
  <c r="F81"/>
  <c r="I80"/>
  <c r="H80" s="1"/>
  <c r="G80"/>
  <c r="G79" s="1"/>
  <c r="I79"/>
  <c r="H79" s="1"/>
  <c r="J77"/>
  <c r="F77"/>
  <c r="I76"/>
  <c r="I75" s="1"/>
  <c r="G76"/>
  <c r="G75" s="1"/>
  <c r="H72"/>
  <c r="I71"/>
  <c r="H71" s="1"/>
  <c r="H70"/>
  <c r="F70"/>
  <c r="F69" s="1"/>
  <c r="I69"/>
  <c r="H69" s="1"/>
  <c r="G69"/>
  <c r="H68"/>
  <c r="J68" s="1"/>
  <c r="G68"/>
  <c r="F68" s="1"/>
  <c r="I67"/>
  <c r="H67" s="1"/>
  <c r="H66"/>
  <c r="J66" s="1"/>
  <c r="F66"/>
  <c r="I65"/>
  <c r="H65" s="1"/>
  <c r="J65" s="1"/>
  <c r="F65"/>
  <c r="G64"/>
  <c r="I63"/>
  <c r="H60"/>
  <c r="F60"/>
  <c r="J59"/>
  <c r="H59"/>
  <c r="F59"/>
  <c r="H58"/>
  <c r="J58" s="1"/>
  <c r="F58"/>
  <c r="H57"/>
  <c r="F57"/>
  <c r="H56"/>
  <c r="F56"/>
  <c r="H55"/>
  <c r="F55"/>
  <c r="H54"/>
  <c r="J54" s="1"/>
  <c r="F54"/>
  <c r="I53"/>
  <c r="H53" s="1"/>
  <c r="G53"/>
  <c r="G52" s="1"/>
  <c r="F49"/>
  <c r="I48"/>
  <c r="J48" s="1"/>
  <c r="G48"/>
  <c r="F48" s="1"/>
  <c r="I47"/>
  <c r="I46" s="1"/>
  <c r="H44"/>
  <c r="F44"/>
  <c r="J43"/>
  <c r="H43"/>
  <c r="F43"/>
  <c r="I42"/>
  <c r="J42" s="1"/>
  <c r="F42"/>
  <c r="G41"/>
  <c r="F41" s="1"/>
  <c r="H38"/>
  <c r="F38"/>
  <c r="I37"/>
  <c r="I36" s="1"/>
  <c r="J36" s="1"/>
  <c r="F37"/>
  <c r="F36"/>
  <c r="H35"/>
  <c r="F35"/>
  <c r="J35" s="1"/>
  <c r="J34"/>
  <c r="H34"/>
  <c r="F34"/>
  <c r="H33"/>
  <c r="F33"/>
  <c r="I32"/>
  <c r="H32" s="1"/>
  <c r="J32" s="1"/>
  <c r="F32"/>
  <c r="I30"/>
  <c r="I29" s="1"/>
  <c r="H26"/>
  <c r="J26" s="1"/>
  <c r="F26"/>
  <c r="I25"/>
  <c r="I24" s="1"/>
  <c r="H24" s="1"/>
  <c r="G25"/>
  <c r="G24" s="1"/>
  <c r="H23"/>
  <c r="F22"/>
  <c r="J21"/>
  <c r="G20"/>
  <c r="I19"/>
  <c r="I18" s="1"/>
  <c r="J16"/>
  <c r="I15"/>
  <c r="I14" s="1"/>
  <c r="G14"/>
  <c r="G13" s="1"/>
  <c r="I14" i="2"/>
  <c r="I83"/>
  <c r="I112"/>
  <c r="I26"/>
  <c r="I28"/>
  <c r="I61"/>
  <c r="I70"/>
  <c r="I29"/>
  <c r="I31"/>
  <c r="I35"/>
  <c r="I36"/>
  <c r="I41"/>
  <c r="I64"/>
  <c r="H29" i="4" l="1"/>
  <c r="H28" s="1"/>
  <c r="H27" s="1"/>
  <c r="J92"/>
  <c r="F24"/>
  <c r="J24" s="1"/>
  <c r="G23"/>
  <c r="F23" s="1"/>
  <c r="J37"/>
  <c r="F25"/>
  <c r="I117"/>
  <c r="J57"/>
  <c r="J87"/>
  <c r="J20"/>
  <c r="J55"/>
  <c r="J86"/>
  <c r="J100"/>
  <c r="J15"/>
  <c r="G40"/>
  <c r="G39" s="1"/>
  <c r="F39" s="1"/>
  <c r="J44"/>
  <c r="J95"/>
  <c r="F75"/>
  <c r="G74"/>
  <c r="F74" s="1"/>
  <c r="I13"/>
  <c r="J88"/>
  <c r="F40"/>
  <c r="I62"/>
  <c r="H62" s="1"/>
  <c r="I83"/>
  <c r="H83" s="1"/>
  <c r="J83" s="1"/>
  <c r="F102"/>
  <c r="J119"/>
  <c r="I28"/>
  <c r="J60"/>
  <c r="G83"/>
  <c r="J91"/>
  <c r="J94"/>
  <c r="J101"/>
  <c r="J38"/>
  <c r="J22"/>
  <c r="I41"/>
  <c r="I40" s="1"/>
  <c r="F53"/>
  <c r="J53" s="1"/>
  <c r="J56"/>
  <c r="F76"/>
  <c r="J103"/>
  <c r="J23"/>
  <c r="J31"/>
  <c r="J85"/>
  <c r="J90"/>
  <c r="J93"/>
  <c r="G106"/>
  <c r="J33"/>
  <c r="J49"/>
  <c r="J70"/>
  <c r="J98"/>
  <c r="F123"/>
  <c r="J123" s="1"/>
  <c r="I17"/>
  <c r="J112"/>
  <c r="I111"/>
  <c r="J69"/>
  <c r="I39"/>
  <c r="J39" s="1"/>
  <c r="J64"/>
  <c r="G51"/>
  <c r="F52"/>
  <c r="F79"/>
  <c r="J79" s="1"/>
  <c r="G78"/>
  <c r="F78" s="1"/>
  <c r="G121"/>
  <c r="F122"/>
  <c r="J75"/>
  <c r="I74"/>
  <c r="J99"/>
  <c r="I52"/>
  <c r="I78"/>
  <c r="H78" s="1"/>
  <c r="G82"/>
  <c r="I122"/>
  <c r="J14"/>
  <c r="H25"/>
  <c r="J25" s="1"/>
  <c r="J41"/>
  <c r="I45"/>
  <c r="G47"/>
  <c r="I61"/>
  <c r="H61" s="1"/>
  <c r="G67"/>
  <c r="F67" s="1"/>
  <c r="J67" s="1"/>
  <c r="F80"/>
  <c r="J80" s="1"/>
  <c r="I106"/>
  <c r="G117"/>
  <c r="J113"/>
  <c r="H102"/>
  <c r="J102" s="1"/>
  <c r="G29" l="1"/>
  <c r="G28" s="1"/>
  <c r="G27" s="1"/>
  <c r="J78"/>
  <c r="J40"/>
  <c r="J13"/>
  <c r="I116"/>
  <c r="I82"/>
  <c r="H82" s="1"/>
  <c r="J82" s="1"/>
  <c r="G105"/>
  <c r="I12"/>
  <c r="H12" s="1"/>
  <c r="G73"/>
  <c r="F73" s="1"/>
  <c r="I27"/>
  <c r="J76"/>
  <c r="J19"/>
  <c r="I51"/>
  <c r="H52"/>
  <c r="J52" s="1"/>
  <c r="I105"/>
  <c r="H106"/>
  <c r="G46"/>
  <c r="F47"/>
  <c r="J47" s="1"/>
  <c r="G104"/>
  <c r="I121"/>
  <c r="H122"/>
  <c r="J122" s="1"/>
  <c r="G120"/>
  <c r="F121"/>
  <c r="I110"/>
  <c r="J111"/>
  <c r="G62"/>
  <c r="J63"/>
  <c r="F51"/>
  <c r="G116"/>
  <c r="F117"/>
  <c r="J117" s="1"/>
  <c r="J74"/>
  <c r="H13" i="2"/>
  <c r="J13" s="1"/>
  <c r="H14"/>
  <c r="J14" s="1"/>
  <c r="H15"/>
  <c r="H19"/>
  <c r="J19" s="1"/>
  <c r="H20"/>
  <c r="J20" s="1"/>
  <c r="H21"/>
  <c r="H22"/>
  <c r="J22" s="1"/>
  <c r="H23"/>
  <c r="J23" s="1"/>
  <c r="H25"/>
  <c r="J25" s="1"/>
  <c r="H27"/>
  <c r="H28"/>
  <c r="H29"/>
  <c r="J29" s="1"/>
  <c r="H30"/>
  <c r="H31"/>
  <c r="J31" s="1"/>
  <c r="H32"/>
  <c r="H33"/>
  <c r="J33" s="1"/>
  <c r="H34"/>
  <c r="H35"/>
  <c r="J35" s="1"/>
  <c r="H36"/>
  <c r="J36" s="1"/>
  <c r="H37"/>
  <c r="J37" s="1"/>
  <c r="H41"/>
  <c r="J41" s="1"/>
  <c r="H42"/>
  <c r="H43"/>
  <c r="H48"/>
  <c r="H50"/>
  <c r="H51"/>
  <c r="H53"/>
  <c r="J53" s="1"/>
  <c r="H54"/>
  <c r="J54" s="1"/>
  <c r="H55"/>
  <c r="H56"/>
  <c r="H57"/>
  <c r="J57" s="1"/>
  <c r="H58"/>
  <c r="H59"/>
  <c r="H62"/>
  <c r="J62" s="1"/>
  <c r="H63"/>
  <c r="J63" s="1"/>
  <c r="H64"/>
  <c r="H65"/>
  <c r="J65" s="1"/>
  <c r="H66"/>
  <c r="J66" s="1"/>
  <c r="H67"/>
  <c r="J67" s="1"/>
  <c r="H68"/>
  <c r="H69"/>
  <c r="H70"/>
  <c r="J70" s="1"/>
  <c r="H71"/>
  <c r="J71" s="1"/>
  <c r="H73"/>
  <c r="J73" s="1"/>
  <c r="H74"/>
  <c r="J74" s="1"/>
  <c r="H75"/>
  <c r="J75" s="1"/>
  <c r="H76"/>
  <c r="J76" s="1"/>
  <c r="H80"/>
  <c r="J80" s="1"/>
  <c r="H83"/>
  <c r="H84"/>
  <c r="J84" s="1"/>
  <c r="H86"/>
  <c r="J86" s="1"/>
  <c r="H87"/>
  <c r="H88"/>
  <c r="H89"/>
  <c r="H90"/>
  <c r="H91"/>
  <c r="H92"/>
  <c r="H93"/>
  <c r="H94"/>
  <c r="J94" s="1"/>
  <c r="H95"/>
  <c r="H96"/>
  <c r="H97"/>
  <c r="J97" s="1"/>
  <c r="H99"/>
  <c r="H100"/>
  <c r="H102"/>
  <c r="H107"/>
  <c r="H112"/>
  <c r="H113"/>
  <c r="J113" s="1"/>
  <c r="H118"/>
  <c r="J118" s="1"/>
  <c r="H122"/>
  <c r="J122" s="1"/>
  <c r="H123"/>
  <c r="J123" s="1"/>
  <c r="H124"/>
  <c r="J124" s="1"/>
  <c r="J15"/>
  <c r="J21"/>
  <c r="J32"/>
  <c r="J34"/>
  <c r="J50"/>
  <c r="J51"/>
  <c r="J55"/>
  <c r="J56"/>
  <c r="J58"/>
  <c r="J59"/>
  <c r="J64"/>
  <c r="J68"/>
  <c r="J69"/>
  <c r="J83"/>
  <c r="J91"/>
  <c r="J92"/>
  <c r="J95"/>
  <c r="J96"/>
  <c r="J100"/>
  <c r="J107"/>
  <c r="I12"/>
  <c r="H12" s="1"/>
  <c r="J12" s="1"/>
  <c r="I13"/>
  <c r="I18"/>
  <c r="I17" s="1"/>
  <c r="I16" s="1"/>
  <c r="H16" s="1"/>
  <c r="J16" s="1"/>
  <c r="I24"/>
  <c r="I23" s="1"/>
  <c r="I27"/>
  <c r="H26" s="1"/>
  <c r="I40"/>
  <c r="I39" s="1"/>
  <c r="I38" s="1"/>
  <c r="H38" s="1"/>
  <c r="J38" s="1"/>
  <c r="I47"/>
  <c r="I46" s="1"/>
  <c r="I45" s="1"/>
  <c r="I44" s="1"/>
  <c r="H44" s="1"/>
  <c r="I52"/>
  <c r="I51" s="1"/>
  <c r="I50" s="1"/>
  <c r="I62"/>
  <c r="I60" s="1"/>
  <c r="H60" s="1"/>
  <c r="J60" s="1"/>
  <c r="I66"/>
  <c r="I68"/>
  <c r="I73"/>
  <c r="I74"/>
  <c r="I75"/>
  <c r="I79"/>
  <c r="H79" s="1"/>
  <c r="J79" s="1"/>
  <c r="I85"/>
  <c r="I82" s="1"/>
  <c r="H82" s="1"/>
  <c r="I87"/>
  <c r="I89"/>
  <c r="I91"/>
  <c r="I98"/>
  <c r="H98" s="1"/>
  <c r="I101"/>
  <c r="H101" s="1"/>
  <c r="I105"/>
  <c r="I104" s="1"/>
  <c r="I106"/>
  <c r="H106" s="1"/>
  <c r="J106" s="1"/>
  <c r="I109"/>
  <c r="I108" s="1"/>
  <c r="H108" s="1"/>
  <c r="I110"/>
  <c r="H110" s="1"/>
  <c r="I111"/>
  <c r="H111" s="1"/>
  <c r="I117"/>
  <c r="H117" s="1"/>
  <c r="J117" s="1"/>
  <c r="I121"/>
  <c r="H121" s="1"/>
  <c r="I122"/>
  <c r="G85"/>
  <c r="G61"/>
  <c r="F69"/>
  <c r="G60"/>
  <c r="G49" s="1"/>
  <c r="G67"/>
  <c r="F68"/>
  <c r="G68"/>
  <c r="G19"/>
  <c r="G18"/>
  <c r="G17" s="1"/>
  <c r="G16" s="1"/>
  <c r="G50"/>
  <c r="G51"/>
  <c r="G52"/>
  <c r="G75"/>
  <c r="G74" s="1"/>
  <c r="G73" s="1"/>
  <c r="G79"/>
  <c r="G78" s="1"/>
  <c r="G77" s="1"/>
  <c r="G89"/>
  <c r="G91"/>
  <c r="G101"/>
  <c r="G98" s="1"/>
  <c r="G106"/>
  <c r="G105" s="1"/>
  <c r="G104" s="1"/>
  <c r="G103" s="1"/>
  <c r="G111"/>
  <c r="G110" s="1"/>
  <c r="G109" s="1"/>
  <c r="G108" s="1"/>
  <c r="G117"/>
  <c r="G116" s="1"/>
  <c r="G115" s="1"/>
  <c r="G114" s="1"/>
  <c r="G121"/>
  <c r="G120" s="1"/>
  <c r="G119" s="1"/>
  <c r="G122"/>
  <c r="G12"/>
  <c r="G13"/>
  <c r="G22"/>
  <c r="G23"/>
  <c r="G24"/>
  <c r="G28"/>
  <c r="G27" s="1"/>
  <c r="G26" s="1"/>
  <c r="G40"/>
  <c r="G39" s="1"/>
  <c r="G38" s="1"/>
  <c r="G47"/>
  <c r="G46" s="1"/>
  <c r="G45" s="1"/>
  <c r="G44" s="1"/>
  <c r="G62"/>
  <c r="G63"/>
  <c r="G66"/>
  <c r="G87"/>
  <c r="F122"/>
  <c r="F123"/>
  <c r="F124"/>
  <c r="F29" i="4" l="1"/>
  <c r="J30"/>
  <c r="I115"/>
  <c r="I73"/>
  <c r="H73" s="1"/>
  <c r="J73" s="1"/>
  <c r="H51"/>
  <c r="J51" s="1"/>
  <c r="I50"/>
  <c r="H121"/>
  <c r="J121" s="1"/>
  <c r="I120"/>
  <c r="F120"/>
  <c r="J18"/>
  <c r="J62"/>
  <c r="G61"/>
  <c r="F46"/>
  <c r="J46" s="1"/>
  <c r="G45"/>
  <c r="F45" s="1"/>
  <c r="J45" s="1"/>
  <c r="H105"/>
  <c r="J105" s="1"/>
  <c r="I104"/>
  <c r="H104" s="1"/>
  <c r="J104" s="1"/>
  <c r="F116"/>
  <c r="J116" s="1"/>
  <c r="G115"/>
  <c r="F115" s="1"/>
  <c r="J115" s="1"/>
  <c r="I109"/>
  <c r="J109" s="1"/>
  <c r="J110"/>
  <c r="J48" i="2"/>
  <c r="J110"/>
  <c r="H24"/>
  <c r="J24" s="1"/>
  <c r="H17"/>
  <c r="J17" s="1"/>
  <c r="H18"/>
  <c r="J18" s="1"/>
  <c r="G11"/>
  <c r="F11" s="1"/>
  <c r="J30"/>
  <c r="J26"/>
  <c r="H39"/>
  <c r="J39" s="1"/>
  <c r="H40"/>
  <c r="J40" s="1"/>
  <c r="J43"/>
  <c r="H45"/>
  <c r="J45" s="1"/>
  <c r="H47"/>
  <c r="H46"/>
  <c r="H52"/>
  <c r="J52" s="1"/>
  <c r="H61"/>
  <c r="J61" s="1"/>
  <c r="I78"/>
  <c r="H85"/>
  <c r="J85" s="1"/>
  <c r="J89"/>
  <c r="I81"/>
  <c r="I103"/>
  <c r="H103" s="1"/>
  <c r="J103" s="1"/>
  <c r="H104"/>
  <c r="J104" s="1"/>
  <c r="H105"/>
  <c r="J105" s="1"/>
  <c r="H109"/>
  <c r="J109" s="1"/>
  <c r="I116"/>
  <c r="I120"/>
  <c r="I119" s="1"/>
  <c r="H119" s="1"/>
  <c r="I49"/>
  <c r="H49" s="1"/>
  <c r="J49" s="1"/>
  <c r="I11"/>
  <c r="H11" s="1"/>
  <c r="G82"/>
  <c r="G81" s="1"/>
  <c r="G72" s="1"/>
  <c r="F12"/>
  <c r="F13"/>
  <c r="F14"/>
  <c r="F15"/>
  <c r="F16"/>
  <c r="F17"/>
  <c r="F18"/>
  <c r="F19"/>
  <c r="F20"/>
  <c r="F21"/>
  <c r="F22"/>
  <c r="F23"/>
  <c r="F24"/>
  <c r="F25"/>
  <c r="F26"/>
  <c r="F27"/>
  <c r="J27" s="1"/>
  <c r="F28"/>
  <c r="J28" s="1"/>
  <c r="F29"/>
  <c r="F30"/>
  <c r="F31"/>
  <c r="F32"/>
  <c r="F33"/>
  <c r="F34"/>
  <c r="F35"/>
  <c r="F36"/>
  <c r="F37"/>
  <c r="F38"/>
  <c r="F39"/>
  <c r="F40"/>
  <c r="F41"/>
  <c r="F42"/>
  <c r="J42" s="1"/>
  <c r="F43"/>
  <c r="F44"/>
  <c r="J44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70"/>
  <c r="F71"/>
  <c r="F73"/>
  <c r="F74"/>
  <c r="F75"/>
  <c r="F76"/>
  <c r="F77"/>
  <c r="F78"/>
  <c r="F79"/>
  <c r="F80"/>
  <c r="F83"/>
  <c r="F84"/>
  <c r="F85"/>
  <c r="F86"/>
  <c r="F87"/>
  <c r="J87" s="1"/>
  <c r="F88"/>
  <c r="J88" s="1"/>
  <c r="F89"/>
  <c r="F90"/>
  <c r="J90" s="1"/>
  <c r="F91"/>
  <c r="F92"/>
  <c r="F93"/>
  <c r="J93" s="1"/>
  <c r="F94"/>
  <c r="F95"/>
  <c r="F96"/>
  <c r="F97"/>
  <c r="F98"/>
  <c r="J98" s="1"/>
  <c r="F99"/>
  <c r="J99" s="1"/>
  <c r="F100"/>
  <c r="F101"/>
  <c r="J101" s="1"/>
  <c r="F102"/>
  <c r="J102" s="1"/>
  <c r="F103"/>
  <c r="F104"/>
  <c r="F105"/>
  <c r="F106"/>
  <c r="F107"/>
  <c r="F108"/>
  <c r="J108" s="1"/>
  <c r="F109"/>
  <c r="F110"/>
  <c r="F111"/>
  <c r="J111" s="1"/>
  <c r="F112"/>
  <c r="J112" s="1"/>
  <c r="F113"/>
  <c r="F114"/>
  <c r="F115"/>
  <c r="F116"/>
  <c r="F117"/>
  <c r="F118"/>
  <c r="F119"/>
  <c r="F120"/>
  <c r="F121"/>
  <c r="J121" s="1"/>
  <c r="F28" i="4" l="1"/>
  <c r="J29"/>
  <c r="J61"/>
  <c r="I11"/>
  <c r="H120"/>
  <c r="J120" s="1"/>
  <c r="I126"/>
  <c r="J17"/>
  <c r="G12"/>
  <c r="H81" i="2"/>
  <c r="I72"/>
  <c r="J47"/>
  <c r="J46"/>
  <c r="J11"/>
  <c r="G10"/>
  <c r="F10" s="1"/>
  <c r="I77"/>
  <c r="H77" s="1"/>
  <c r="J77" s="1"/>
  <c r="H78"/>
  <c r="J78" s="1"/>
  <c r="H116"/>
  <c r="J116" s="1"/>
  <c r="I115"/>
  <c r="H120"/>
  <c r="J120" s="1"/>
  <c r="J119"/>
  <c r="F72"/>
  <c r="G125"/>
  <c r="F125" s="1"/>
  <c r="F82"/>
  <c r="J82" s="1"/>
  <c r="F81"/>
  <c r="J81" s="1"/>
  <c r="F27" i="4" l="1"/>
  <c r="J27" s="1"/>
  <c r="J28"/>
  <c r="G11"/>
  <c r="J11" s="1"/>
  <c r="F12"/>
  <c r="J12" s="1"/>
  <c r="J50"/>
  <c r="G126"/>
  <c r="H72" i="2"/>
  <c r="J72" s="1"/>
  <c r="I114"/>
  <c r="H115"/>
  <c r="J115" s="1"/>
  <c r="H114" l="1"/>
  <c r="J114" s="1"/>
  <c r="I10"/>
  <c r="H10" s="1"/>
  <c r="J10" s="1"/>
  <c r="I125"/>
  <c r="H125" s="1"/>
</calcChain>
</file>

<file path=xl/sharedStrings.xml><?xml version="1.0" encoding="utf-8"?>
<sst xmlns="http://schemas.openxmlformats.org/spreadsheetml/2006/main" count="1171" uniqueCount="166">
  <si>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</si>
  <si>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</si>
  <si>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</si>
  <si>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</si>
  <si>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</si>
  <si>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</si>
  <si>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</si>
  <si>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</si>
  <si>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</si>
  <si>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</si>
  <si>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</si>
  <si>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</si>
  <si>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</si>
  <si>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</si>
  <si>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</si>
  <si>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</si>
  <si>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</si>
  <si>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</si>
  <si>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</si>
  <si>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</si>
  <si>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</si>
  <si>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</si>
  <si>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</si>
  <si>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</si>
  <si>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</si>
  <si>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</si>
  <si>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</si>
  <si>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</si>
  <si>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</si>
  <si>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</si>
  <si>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</si>
  <si>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</si>
  <si>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</si>
  <si>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</si>
  <si>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</si>
  <si>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</si>
  <si>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</si>
  <si>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</si>
  <si>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</si>
  <si>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</si>
  <si>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</si>
  <si>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</si>
  <si>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</si>
  <si>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</si>
  <si>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</si>
  <si>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</si>
  <si>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</si>
  <si>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</si>
  <si>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</si>
  <si>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</si>
  <si>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</si>
  <si>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</si>
  <si>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</si>
  <si>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</si>
  <si>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</si>
  <si>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</si>
  <si>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</si>
  <si>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</si>
  <si>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</si>
  <si>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</si>
  <si>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</si>
  <si>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</si>
  <si>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</si>
  <si>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</si>
  <si>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</si>
  <si>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</si>
  <si>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</si>
  <si>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</si>
  <si>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</si>
  <si>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</si>
  <si>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</si>
  <si>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</si>
  <si>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</si>
  <si>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</si>
  <si>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</si>
  <si>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>1100015170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</si>
  <si>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</si>
  <si>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1100015550</t>
  </si>
  <si>
    <t xml:space="preserve">          Расходы на благоустройство дворовой территории по ул Курортная пгт. Нижнеивкино</t>
  </si>
  <si>
    <t>11000S5170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</si>
  <si>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</si>
  <si>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</si>
  <si>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</si>
  <si>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</si>
  <si>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</si>
  <si>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</si>
  <si>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</si>
  <si>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</si>
  <si>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</si>
  <si>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</si>
  <si>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</si>
  <si>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</si>
  <si>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</si>
  <si>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</si>
  <si>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</si>
  <si>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</si>
  <si>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</si>
  <si>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</si>
  <si>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</si>
  <si>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</si>
  <si>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</si>
  <si>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</si>
  <si>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</si>
  <si>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</si>
  <si>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</si>
  <si>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</si>
  <si>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</si>
  <si>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</si>
  <si>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</si>
  <si>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</si>
  <si>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</si>
  <si>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</si>
  <si>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</si>
  <si>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</si>
  <si>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</si>
  <si>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</si>
  <si>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</si>
  <si>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</si>
  <si>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</si>
  <si>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</si>
  <si>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</si>
  <si>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</si>
  <si>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</si>
  <si>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</si>
  <si>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</si>
  <si>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</si>
  <si>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</si>
  <si>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</si>
  <si>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</si>
  <si>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</si>
  <si>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</si>
  <si>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</si>
  <si>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</si>
  <si>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</si>
  <si>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</si>
  <si>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</si>
  <si>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</si>
  <si>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</si>
  <si>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</si>
  <si>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</si>
  <si>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</si>
  <si>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</si>
  <si>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</si>
  <si>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</si>
  <si>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</si>
  <si>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</si>
  <si>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</si>
  <si>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</si>
  <si>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</si>
  <si>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11000S5550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</si>
  <si>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</si>
  <si>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</si>
  <si>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Приложение № 3</t>
  </si>
  <si>
    <t>к постановлению администрации</t>
  </si>
  <si>
    <t xml:space="preserve">Нижнеивкинского городского 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</si>
  <si>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</si>
  <si>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</si>
  <si>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</si>
  <si>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</si>
  <si>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</si>
  <si>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Приложение №4</t>
  </si>
  <si>
    <t>Исполнение расходов по ведомственной структуре</t>
  </si>
  <si>
    <t>поселения №  113  от 30.06.2020</t>
  </si>
  <si>
    <t xml:space="preserve">                                        бюджета  Нижнеивкинского городскогопоселения  за 2 квартал 2020 г. по разделам, </t>
  </si>
  <si>
    <t>расходов бюджета Нижнеивкинского городского поселения за 3 квартал 2020года</t>
  </si>
  <si>
    <t>поселения №  168  от 30.09.2020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</si>
</sst>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9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164" fontId="11" fillId="0" borderId="5" xfId="7" applyNumberFormat="1" applyFont="1" applyBorder="1" applyProtection="1">
      <alignment horizontal="center" vertical="top" shrinkToFi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2" fontId="10" fillId="0" borderId="2" xfId="7" applyNumberFormat="1" applyFont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0" fontId="10" fillId="0" borderId="1" xfId="13" applyFont="1">
      <alignment horizontal="left" wrapText="1"/>
    </xf>
    <xf numFmtId="0" fontId="5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12" fillId="5" borderId="4" xfId="0" applyNumberFormat="1" applyFont="1" applyFill="1" applyBorder="1" applyAlignment="1" applyProtection="1">
      <alignment horizontal="center" vertical="top" wrapText="1"/>
    </xf>
    <xf numFmtId="0" fontId="5" fillId="5" borderId="1" xfId="0" applyNumberFormat="1" applyFont="1" applyFill="1" applyBorder="1" applyAlignment="1" applyProtection="1">
      <alignment vertical="top"/>
    </xf>
    <xf numFmtId="4" fontId="10" fillId="5" borderId="2" xfId="8" applyNumberFormat="1" applyFont="1" applyFill="1" applyProtection="1">
      <alignment horizontal="right" vertical="top" shrinkToFit="1"/>
    </xf>
    <xf numFmtId="0" fontId="10" fillId="5" borderId="1" xfId="2" applyNumberFormat="1" applyFont="1" applyFill="1" applyProtection="1"/>
    <xf numFmtId="0" fontId="10" fillId="5" borderId="1" xfId="13" applyFont="1" applyFill="1">
      <alignment horizontal="left" wrapText="1"/>
    </xf>
    <xf numFmtId="0" fontId="6" fillId="5" borderId="0" xfId="0" applyFont="1" applyFill="1" applyProtection="1">
      <protection locked="0"/>
    </xf>
    <xf numFmtId="4" fontId="10" fillId="5" borderId="3" xfId="11" applyNumberFormat="1" applyFont="1" applyFill="1" applyProtection="1">
      <alignment horizontal="right" vertical="top" shrinkToFit="1"/>
    </xf>
    <xf numFmtId="0" fontId="12" fillId="0" borderId="1" xfId="0" applyNumberFormat="1" applyFont="1" applyFill="1" applyBorder="1" applyAlignment="1" applyProtection="1">
      <alignment horizontal="left" vertical="top"/>
    </xf>
    <xf numFmtId="164" fontId="10" fillId="5" borderId="2" xfId="8" applyNumberFormat="1" applyFont="1" applyFill="1" applyProtection="1">
      <alignment horizontal="right" vertical="top" shrinkToFit="1"/>
    </xf>
    <xf numFmtId="164" fontId="10" fillId="2" borderId="2" xfId="8" applyNumberFormat="1" applyFont="1" applyProtection="1">
      <alignment horizontal="right" vertical="top" shrinkToFit="1"/>
    </xf>
    <xf numFmtId="164" fontId="10" fillId="2" borderId="3" xfId="11" applyNumberFormat="1" applyFont="1" applyProtection="1">
      <alignment horizontal="right" vertical="top" shrinkToFit="1"/>
    </xf>
    <xf numFmtId="164" fontId="10" fillId="5" borderId="3" xfId="11" applyNumberFormat="1" applyFont="1" applyFill="1" applyProtection="1">
      <alignment horizontal="right" vertical="top" shrinkToFit="1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top"/>
    </xf>
    <xf numFmtId="164" fontId="10" fillId="0" borderId="2" xfId="7" applyNumberFormat="1" applyFont="1" applyAlignment="1" applyProtection="1">
      <alignment horizontal="right" vertical="top" shrinkToFit="1"/>
    </xf>
    <xf numFmtId="164" fontId="11" fillId="0" borderId="2" xfId="7" applyNumberFormat="1" applyFont="1" applyAlignment="1" applyProtection="1">
      <alignment horizontal="right" vertical="top" shrinkToFi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8"/>
  <sheetViews>
    <sheetView showGridLines="0" tabSelected="1" zoomScaleSheetLayoutView="100" workbookViewId="0">
      <selection activeCell="F13" sqref="F13"/>
    </sheetView>
  </sheetViews>
  <sheetFormatPr defaultColWidth="9.109375" defaultRowHeight="15.6" outlineLevelRow="5"/>
  <cols>
    <col min="1" max="1" width="55.5546875" style="14" customWidth="1"/>
    <col min="2" max="3" width="7.6640625" style="2" customWidth="1"/>
    <col min="4" max="4" width="10.66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1.6640625" style="32" customWidth="1"/>
    <col min="9" max="9" width="11.6640625" style="2" hidden="1" customWidth="1"/>
    <col min="10" max="10" width="11.6640625" style="32" customWidth="1"/>
    <col min="11" max="11" width="9.109375" style="2" customWidth="1"/>
    <col min="12" max="16384" width="9.109375" style="1"/>
  </cols>
  <sheetData>
    <row r="1" spans="1:14" ht="14.4">
      <c r="A1" s="24"/>
      <c r="B1" s="24"/>
      <c r="C1" s="24"/>
      <c r="D1" s="24"/>
      <c r="E1" s="24"/>
      <c r="F1" s="44" t="s">
        <v>160</v>
      </c>
      <c r="G1" s="44"/>
      <c r="H1" s="44"/>
      <c r="I1" s="44"/>
      <c r="J1" s="44"/>
      <c r="K1" s="44"/>
      <c r="L1" s="44"/>
      <c r="M1" s="44"/>
      <c r="N1" s="44"/>
    </row>
    <row r="2" spans="1:14" ht="16.8">
      <c r="A2" s="25"/>
      <c r="B2" s="25"/>
      <c r="C2" s="25"/>
      <c r="D2" s="24"/>
      <c r="E2" s="24"/>
      <c r="F2" s="44" t="s">
        <v>153</v>
      </c>
      <c r="G2" s="44"/>
      <c r="H2" s="44"/>
      <c r="I2" s="44"/>
      <c r="J2" s="44"/>
      <c r="K2" s="44"/>
      <c r="L2" s="44"/>
      <c r="M2" s="44"/>
      <c r="N2" s="44"/>
    </row>
    <row r="3" spans="1:14" ht="14.4">
      <c r="A3" s="24"/>
      <c r="B3" s="24"/>
      <c r="C3" s="24"/>
      <c r="D3" s="24"/>
      <c r="E3" s="24"/>
      <c r="F3" s="44" t="s">
        <v>154</v>
      </c>
      <c r="G3" s="44"/>
      <c r="H3" s="44"/>
      <c r="I3" s="44"/>
      <c r="J3" s="44"/>
      <c r="K3" s="44"/>
      <c r="L3" s="44"/>
      <c r="M3" s="44"/>
      <c r="N3" s="44"/>
    </row>
    <row r="4" spans="1:14" ht="14.4">
      <c r="A4" s="26"/>
      <c r="B4" s="26"/>
      <c r="C4" s="26"/>
      <c r="D4" s="24"/>
      <c r="E4" s="24"/>
      <c r="F4" s="44" t="s">
        <v>165</v>
      </c>
      <c r="G4" s="44"/>
      <c r="H4" s="44"/>
      <c r="I4" s="44"/>
      <c r="J4" s="44"/>
      <c r="K4" s="44"/>
      <c r="L4" s="44"/>
      <c r="M4" s="44"/>
      <c r="N4" s="44"/>
    </row>
    <row r="5" spans="1:14" ht="14.4">
      <c r="A5" s="26"/>
      <c r="B5" s="26"/>
      <c r="C5" s="26"/>
      <c r="D5" s="24"/>
      <c r="E5" s="2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A6" s="43" t="s">
        <v>161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34"/>
      <c r="M6" s="34"/>
      <c r="N6" s="34"/>
    </row>
    <row r="7" spans="1:14">
      <c r="A7" s="43" t="s">
        <v>164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34"/>
      <c r="M7" s="34"/>
      <c r="N7" s="34"/>
    </row>
    <row r="8" spans="1:14" ht="14.4" hidden="1">
      <c r="A8" s="26"/>
      <c r="B8" s="26"/>
      <c r="C8" s="26"/>
      <c r="D8" s="24"/>
      <c r="E8" s="24"/>
      <c r="F8" s="34"/>
      <c r="G8" s="34"/>
      <c r="H8" s="34"/>
      <c r="I8" s="34"/>
      <c r="J8" s="34"/>
      <c r="K8" s="34"/>
      <c r="L8" s="34"/>
      <c r="M8" s="34"/>
      <c r="N8" s="34"/>
    </row>
    <row r="9" spans="1:14" ht="14.4">
      <c r="A9" s="24"/>
      <c r="B9" s="24"/>
      <c r="C9" s="24"/>
      <c r="D9" s="24"/>
      <c r="E9" s="24"/>
      <c r="F9" s="24"/>
      <c r="G9" s="24"/>
      <c r="H9" s="28"/>
      <c r="I9" s="24"/>
      <c r="J9" s="28"/>
      <c r="K9" s="24"/>
      <c r="L9" s="24"/>
      <c r="M9" s="24"/>
      <c r="N9" s="24"/>
    </row>
    <row r="10" spans="1:14" ht="63.75" customHeight="1">
      <c r="A10" s="11" t="s">
        <v>147</v>
      </c>
      <c r="B10" s="4" t="s">
        <v>0</v>
      </c>
      <c r="C10" s="4" t="s">
        <v>1</v>
      </c>
      <c r="D10" s="4" t="s">
        <v>2</v>
      </c>
      <c r="E10" s="4" t="s">
        <v>3</v>
      </c>
      <c r="F10" s="4" t="s">
        <v>157</v>
      </c>
      <c r="G10" s="4" t="s">
        <v>157</v>
      </c>
      <c r="H10" s="27" t="s">
        <v>158</v>
      </c>
      <c r="I10" s="4"/>
      <c r="J10" s="27" t="s">
        <v>159</v>
      </c>
      <c r="K10" s="3"/>
    </row>
    <row r="11" spans="1:14" ht="46.8">
      <c r="A11" s="15" t="s">
        <v>4</v>
      </c>
      <c r="B11" s="7" t="s">
        <v>5</v>
      </c>
      <c r="C11" s="7" t="s">
        <v>6</v>
      </c>
      <c r="D11" s="7" t="s">
        <v>7</v>
      </c>
      <c r="E11" s="7" t="s">
        <v>8</v>
      </c>
      <c r="F11" s="8">
        <v>21840.1</v>
      </c>
      <c r="G11" s="9">
        <f>G12+G39+G45+G50+G73+G104+G109+G115+G120</f>
        <v>21346949.270000003</v>
      </c>
      <c r="H11" s="35">
        <v>10470.299999999999</v>
      </c>
      <c r="I11" s="36">
        <f t="shared" ref="I11" si="0">I12+I39+I45+I50+I73+I104+I109+I115+I120</f>
        <v>5295551.1700000009</v>
      </c>
      <c r="J11" s="35">
        <f>H11/F11*100</f>
        <v>47.94071455716778</v>
      </c>
      <c r="K11" s="3"/>
    </row>
    <row r="12" spans="1:14" outlineLevel="1">
      <c r="A12" s="15" t="s">
        <v>9</v>
      </c>
      <c r="B12" s="7" t="s">
        <v>5</v>
      </c>
      <c r="C12" s="7" t="s">
        <v>10</v>
      </c>
      <c r="D12" s="7" t="s">
        <v>7</v>
      </c>
      <c r="E12" s="7" t="s">
        <v>8</v>
      </c>
      <c r="F12" s="8">
        <f t="shared" ref="F12:F77" si="1">G12/1000</f>
        <v>4086.92812</v>
      </c>
      <c r="G12" s="9">
        <f>G13+G17+G23+G27</f>
        <v>4086928.12</v>
      </c>
      <c r="H12" s="35">
        <f t="shared" ref="H12:H75" si="2">I12/1000</f>
        <v>1733.6619300000002</v>
      </c>
      <c r="I12" s="36">
        <f t="shared" ref="I12" si="3">I13+I17+I23+I27</f>
        <v>1733661.9300000002</v>
      </c>
      <c r="J12" s="35">
        <f t="shared" ref="J12:J75" si="4">H12/F12*100</f>
        <v>42.419682438652728</v>
      </c>
      <c r="K12" s="3"/>
    </row>
    <row r="13" spans="1:14" ht="46.8" outlineLevel="2">
      <c r="A13" s="12" t="s">
        <v>11</v>
      </c>
      <c r="B13" s="5" t="s">
        <v>5</v>
      </c>
      <c r="C13" s="5" t="s">
        <v>12</v>
      </c>
      <c r="D13" s="5" t="s">
        <v>7</v>
      </c>
      <c r="E13" s="5" t="s">
        <v>8</v>
      </c>
      <c r="F13" s="6">
        <f>F14</f>
        <v>678.2</v>
      </c>
      <c r="G13" s="9">
        <f>G14</f>
        <v>629214.71999999997</v>
      </c>
      <c r="H13" s="35">
        <f>H14</f>
        <v>523.20000000000005</v>
      </c>
      <c r="I13" s="36">
        <f t="shared" ref="I13:I14" si="5">I14</f>
        <v>301554.86</v>
      </c>
      <c r="J13" s="35">
        <f t="shared" si="4"/>
        <v>77.145384842229433</v>
      </c>
      <c r="K13" s="3"/>
    </row>
    <row r="14" spans="1:14" ht="78" outlineLevel="3">
      <c r="A14" s="12" t="s">
        <v>13</v>
      </c>
      <c r="B14" s="5" t="s">
        <v>5</v>
      </c>
      <c r="C14" s="5" t="s">
        <v>12</v>
      </c>
      <c r="D14" s="5" t="s">
        <v>14</v>
      </c>
      <c r="E14" s="5" t="s">
        <v>8</v>
      </c>
      <c r="F14" s="6">
        <v>678.2</v>
      </c>
      <c r="G14" s="9">
        <f>G15</f>
        <v>629214.71999999997</v>
      </c>
      <c r="H14" s="35">
        <v>523.20000000000005</v>
      </c>
      <c r="I14" s="36">
        <f t="shared" si="5"/>
        <v>301554.86</v>
      </c>
      <c r="J14" s="35">
        <f t="shared" si="4"/>
        <v>77.145384842229433</v>
      </c>
      <c r="K14" s="3"/>
    </row>
    <row r="15" spans="1:14" outlineLevel="4">
      <c r="A15" s="12" t="s">
        <v>15</v>
      </c>
      <c r="B15" s="5" t="s">
        <v>5</v>
      </c>
      <c r="C15" s="5" t="s">
        <v>12</v>
      </c>
      <c r="D15" s="5" t="s">
        <v>16</v>
      </c>
      <c r="E15" s="5" t="s">
        <v>8</v>
      </c>
      <c r="F15" s="6">
        <v>678.2</v>
      </c>
      <c r="G15" s="9">
        <v>629214.71999999997</v>
      </c>
      <c r="H15" s="35">
        <v>523.20000000000005</v>
      </c>
      <c r="I15" s="36">
        <f>I16</f>
        <v>301554.86</v>
      </c>
      <c r="J15" s="35">
        <f t="shared" si="4"/>
        <v>77.145384842229433</v>
      </c>
      <c r="K15" s="3"/>
    </row>
    <row r="16" spans="1:14" ht="78" outlineLevel="5">
      <c r="A16" s="12" t="s">
        <v>17</v>
      </c>
      <c r="B16" s="5" t="s">
        <v>5</v>
      </c>
      <c r="C16" s="5" t="s">
        <v>12</v>
      </c>
      <c r="D16" s="5" t="s">
        <v>16</v>
      </c>
      <c r="E16" s="5" t="s">
        <v>18</v>
      </c>
      <c r="F16" s="6">
        <v>678.2</v>
      </c>
      <c r="G16" s="9">
        <v>629214.71999999997</v>
      </c>
      <c r="H16" s="35">
        <v>523.20000000000005</v>
      </c>
      <c r="I16" s="36">
        <v>301554.86</v>
      </c>
      <c r="J16" s="35">
        <f t="shared" si="4"/>
        <v>77.145384842229433</v>
      </c>
      <c r="K16" s="3"/>
    </row>
    <row r="17" spans="1:11" ht="62.4" outlineLevel="2">
      <c r="A17" s="12" t="s">
        <v>19</v>
      </c>
      <c r="B17" s="5" t="s">
        <v>5</v>
      </c>
      <c r="C17" s="5" t="s">
        <v>20</v>
      </c>
      <c r="D17" s="5" t="s">
        <v>7</v>
      </c>
      <c r="E17" s="5" t="s">
        <v>8</v>
      </c>
      <c r="F17" s="6">
        <f>F18</f>
        <v>2140.6420000000003</v>
      </c>
      <c r="G17" s="6">
        <f t="shared" ref="G17:H18" si="6">G18</f>
        <v>2038432.37</v>
      </c>
      <c r="H17" s="6">
        <f t="shared" si="6"/>
        <v>1349.5</v>
      </c>
      <c r="I17" s="36">
        <f t="shared" ref="I17:I18" si="7">I18</f>
        <v>850157.2</v>
      </c>
      <c r="J17" s="35">
        <f t="shared" si="4"/>
        <v>63.041835113017484</v>
      </c>
      <c r="K17" s="3"/>
    </row>
    <row r="18" spans="1:11" ht="78" outlineLevel="3">
      <c r="A18" s="12" t="s">
        <v>13</v>
      </c>
      <c r="B18" s="5" t="s">
        <v>5</v>
      </c>
      <c r="C18" s="5" t="s">
        <v>20</v>
      </c>
      <c r="D18" s="5" t="s">
        <v>14</v>
      </c>
      <c r="E18" s="5" t="s">
        <v>8</v>
      </c>
      <c r="F18" s="6">
        <f>F19</f>
        <v>2140.6420000000003</v>
      </c>
      <c r="G18" s="6">
        <f t="shared" si="6"/>
        <v>2038432.37</v>
      </c>
      <c r="H18" s="6">
        <f t="shared" si="6"/>
        <v>1349.5</v>
      </c>
      <c r="I18" s="36">
        <f t="shared" si="7"/>
        <v>850157.2</v>
      </c>
      <c r="J18" s="35">
        <f t="shared" si="4"/>
        <v>63.041835113017484</v>
      </c>
      <c r="K18" s="3"/>
    </row>
    <row r="19" spans="1:11" ht="31.2" outlineLevel="4">
      <c r="A19" s="12" t="s">
        <v>21</v>
      </c>
      <c r="B19" s="5" t="s">
        <v>5</v>
      </c>
      <c r="C19" s="5" t="s">
        <v>20</v>
      </c>
      <c r="D19" s="5" t="s">
        <v>22</v>
      </c>
      <c r="E19" s="5" t="s">
        <v>8</v>
      </c>
      <c r="F19" s="6">
        <f>F20+F21+F22</f>
        <v>2140.6420000000003</v>
      </c>
      <c r="G19" s="6">
        <f t="shared" ref="G19:H19" si="8">G20+G21+G22</f>
        <v>2038432.37</v>
      </c>
      <c r="H19" s="6">
        <f t="shared" si="8"/>
        <v>1349.5</v>
      </c>
      <c r="I19" s="36">
        <f t="shared" ref="I19" si="9">I20+I21+I22</f>
        <v>850157.2</v>
      </c>
      <c r="J19" s="35">
        <f t="shared" si="4"/>
        <v>63.041835113017484</v>
      </c>
      <c r="K19" s="3"/>
    </row>
    <row r="20" spans="1:11" ht="78" outlineLevel="5">
      <c r="A20" s="12" t="s">
        <v>17</v>
      </c>
      <c r="B20" s="5" t="s">
        <v>5</v>
      </c>
      <c r="C20" s="5" t="s">
        <v>20</v>
      </c>
      <c r="D20" s="5" t="s">
        <v>22</v>
      </c>
      <c r="E20" s="5" t="s">
        <v>18</v>
      </c>
      <c r="F20" s="6">
        <v>1675.3</v>
      </c>
      <c r="G20" s="9">
        <f>1583277.22-10000</f>
        <v>1573277.22</v>
      </c>
      <c r="H20" s="35">
        <v>1068.9000000000001</v>
      </c>
      <c r="I20" s="36">
        <v>679049.62</v>
      </c>
      <c r="J20" s="35">
        <f t="shared" si="4"/>
        <v>63.803497880976543</v>
      </c>
      <c r="K20" s="3"/>
    </row>
    <row r="21" spans="1:11" ht="31.2" outlineLevel="5">
      <c r="A21" s="12" t="s">
        <v>23</v>
      </c>
      <c r="B21" s="5" t="s">
        <v>5</v>
      </c>
      <c r="C21" s="5" t="s">
        <v>20</v>
      </c>
      <c r="D21" s="5" t="s">
        <v>22</v>
      </c>
      <c r="E21" s="5" t="s">
        <v>24</v>
      </c>
      <c r="F21" s="6">
        <v>386.1</v>
      </c>
      <c r="G21" s="9">
        <v>385913.15</v>
      </c>
      <c r="H21" s="35">
        <v>218.3</v>
      </c>
      <c r="I21" s="36">
        <v>127497.58</v>
      </c>
      <c r="J21" s="35">
        <f t="shared" si="4"/>
        <v>56.539756539756539</v>
      </c>
      <c r="K21" s="3"/>
    </row>
    <row r="22" spans="1:11" outlineLevel="5">
      <c r="A22" s="12" t="s">
        <v>25</v>
      </c>
      <c r="B22" s="5" t="s">
        <v>5</v>
      </c>
      <c r="C22" s="5" t="s">
        <v>20</v>
      </c>
      <c r="D22" s="5" t="s">
        <v>22</v>
      </c>
      <c r="E22" s="5" t="s">
        <v>26</v>
      </c>
      <c r="F22" s="6">
        <f t="shared" si="1"/>
        <v>79.242000000000004</v>
      </c>
      <c r="G22" s="9">
        <v>79242</v>
      </c>
      <c r="H22" s="35">
        <v>62.3</v>
      </c>
      <c r="I22" s="36">
        <v>43610</v>
      </c>
      <c r="J22" s="35">
        <f t="shared" si="4"/>
        <v>78.619923777794597</v>
      </c>
      <c r="K22" s="3"/>
    </row>
    <row r="23" spans="1:11" outlineLevel="2">
      <c r="A23" s="12" t="s">
        <v>27</v>
      </c>
      <c r="B23" s="5" t="s">
        <v>5</v>
      </c>
      <c r="C23" s="5" t="s">
        <v>28</v>
      </c>
      <c r="D23" s="5" t="s">
        <v>7</v>
      </c>
      <c r="E23" s="5" t="s">
        <v>8</v>
      </c>
      <c r="F23" s="6">
        <f t="shared" si="1"/>
        <v>10</v>
      </c>
      <c r="G23" s="9">
        <f>G24</f>
        <v>10000</v>
      </c>
      <c r="H23" s="35">
        <f t="shared" si="2"/>
        <v>0</v>
      </c>
      <c r="I23" s="36">
        <v>0</v>
      </c>
      <c r="J23" s="35">
        <f t="shared" si="4"/>
        <v>0</v>
      </c>
      <c r="K23" s="3"/>
    </row>
    <row r="24" spans="1:11" ht="78" outlineLevel="3">
      <c r="A24" s="12" t="s">
        <v>13</v>
      </c>
      <c r="B24" s="5" t="s">
        <v>5</v>
      </c>
      <c r="C24" s="5" t="s">
        <v>28</v>
      </c>
      <c r="D24" s="5" t="s">
        <v>14</v>
      </c>
      <c r="E24" s="5" t="s">
        <v>8</v>
      </c>
      <c r="F24" s="6">
        <f t="shared" si="1"/>
        <v>10</v>
      </c>
      <c r="G24" s="9">
        <f>G25</f>
        <v>10000</v>
      </c>
      <c r="H24" s="35">
        <f t="shared" si="2"/>
        <v>0</v>
      </c>
      <c r="I24" s="36">
        <f t="shared" ref="I24:I25" si="10">I25</f>
        <v>0</v>
      </c>
      <c r="J24" s="35">
        <f t="shared" si="4"/>
        <v>0</v>
      </c>
      <c r="K24" s="3"/>
    </row>
    <row r="25" spans="1:11" outlineLevel="4">
      <c r="A25" s="12" t="s">
        <v>29</v>
      </c>
      <c r="B25" s="5" t="s">
        <v>5</v>
      </c>
      <c r="C25" s="5" t="s">
        <v>28</v>
      </c>
      <c r="D25" s="5" t="s">
        <v>30</v>
      </c>
      <c r="E25" s="5" t="s">
        <v>8</v>
      </c>
      <c r="F25" s="6">
        <f t="shared" si="1"/>
        <v>10</v>
      </c>
      <c r="G25" s="9">
        <f>G26</f>
        <v>10000</v>
      </c>
      <c r="H25" s="35">
        <f t="shared" si="2"/>
        <v>0</v>
      </c>
      <c r="I25" s="36">
        <f t="shared" si="10"/>
        <v>0</v>
      </c>
      <c r="J25" s="35">
        <f t="shared" si="4"/>
        <v>0</v>
      </c>
      <c r="K25" s="3"/>
    </row>
    <row r="26" spans="1:11" outlineLevel="5">
      <c r="A26" s="12" t="s">
        <v>25</v>
      </c>
      <c r="B26" s="5" t="s">
        <v>5</v>
      </c>
      <c r="C26" s="5" t="s">
        <v>28</v>
      </c>
      <c r="D26" s="5" t="s">
        <v>30</v>
      </c>
      <c r="E26" s="5" t="s">
        <v>26</v>
      </c>
      <c r="F26" s="6">
        <f t="shared" si="1"/>
        <v>10</v>
      </c>
      <c r="G26" s="9">
        <v>10000</v>
      </c>
      <c r="H26" s="35">
        <f t="shared" si="2"/>
        <v>0</v>
      </c>
      <c r="I26" s="36">
        <v>0</v>
      </c>
      <c r="J26" s="35">
        <f t="shared" si="4"/>
        <v>0</v>
      </c>
      <c r="K26" s="3"/>
    </row>
    <row r="27" spans="1:11" outlineLevel="2">
      <c r="A27" s="12" t="s">
        <v>31</v>
      </c>
      <c r="B27" s="5" t="s">
        <v>5</v>
      </c>
      <c r="C27" s="5" t="s">
        <v>32</v>
      </c>
      <c r="D27" s="5" t="s">
        <v>7</v>
      </c>
      <c r="E27" s="5" t="s">
        <v>8</v>
      </c>
      <c r="F27" s="6">
        <f>F28</f>
        <v>1523.4</v>
      </c>
      <c r="G27" s="6">
        <f t="shared" ref="G27:H28" si="11">G28</f>
        <v>1409281.03</v>
      </c>
      <c r="H27" s="6">
        <f t="shared" si="11"/>
        <v>884</v>
      </c>
      <c r="I27" s="36">
        <f>I28+I32+I36</f>
        <v>581949.87</v>
      </c>
      <c r="J27" s="35">
        <f t="shared" si="4"/>
        <v>58.028095050544827</v>
      </c>
      <c r="K27" s="3"/>
    </row>
    <row r="28" spans="1:11" ht="78" outlineLevel="3">
      <c r="A28" s="12" t="s">
        <v>13</v>
      </c>
      <c r="B28" s="5" t="s">
        <v>5</v>
      </c>
      <c r="C28" s="5" t="s">
        <v>32</v>
      </c>
      <c r="D28" s="5" t="s">
        <v>14</v>
      </c>
      <c r="E28" s="5" t="s">
        <v>8</v>
      </c>
      <c r="F28" s="6">
        <f>F29</f>
        <v>1523.4</v>
      </c>
      <c r="G28" s="6">
        <f t="shared" si="11"/>
        <v>1409281.03</v>
      </c>
      <c r="H28" s="6">
        <f t="shared" si="11"/>
        <v>884</v>
      </c>
      <c r="I28" s="36">
        <f t="shared" ref="I28" si="12">I29</f>
        <v>578699.87</v>
      </c>
      <c r="J28" s="35">
        <f t="shared" si="4"/>
        <v>58.028095050544827</v>
      </c>
      <c r="K28" s="3"/>
    </row>
    <row r="29" spans="1:11" ht="46.8" outlineLevel="4">
      <c r="A29" s="12" t="s">
        <v>33</v>
      </c>
      <c r="B29" s="5" t="s">
        <v>5</v>
      </c>
      <c r="C29" s="5" t="s">
        <v>32</v>
      </c>
      <c r="D29" s="5" t="s">
        <v>34</v>
      </c>
      <c r="E29" s="5" t="s">
        <v>8</v>
      </c>
      <c r="F29" s="6">
        <f>F30+F31</f>
        <v>1523.4</v>
      </c>
      <c r="G29" s="6">
        <f t="shared" ref="G29:H29" si="13">G30+G31</f>
        <v>1409281.03</v>
      </c>
      <c r="H29" s="6">
        <f t="shared" si="13"/>
        <v>884</v>
      </c>
      <c r="I29" s="36">
        <f>I30+I31</f>
        <v>578699.87</v>
      </c>
      <c r="J29" s="35">
        <f t="shared" si="4"/>
        <v>58.028095050544827</v>
      </c>
      <c r="K29" s="3"/>
    </row>
    <row r="30" spans="1:11" ht="78" outlineLevel="5">
      <c r="A30" s="12" t="s">
        <v>17</v>
      </c>
      <c r="B30" s="5" t="s">
        <v>5</v>
      </c>
      <c r="C30" s="5" t="s">
        <v>32</v>
      </c>
      <c r="D30" s="5" t="s">
        <v>34</v>
      </c>
      <c r="E30" s="5" t="s">
        <v>18</v>
      </c>
      <c r="F30" s="6">
        <v>1339.5</v>
      </c>
      <c r="G30" s="9">
        <v>1291983.0900000001</v>
      </c>
      <c r="H30" s="35">
        <v>720.8</v>
      </c>
      <c r="I30" s="36">
        <f>379023.19+95023.7</f>
        <v>474046.89</v>
      </c>
      <c r="J30" s="35">
        <f t="shared" si="4"/>
        <v>53.811123553564755</v>
      </c>
      <c r="K30" s="3"/>
    </row>
    <row r="31" spans="1:11" ht="31.2" outlineLevel="5">
      <c r="A31" s="12" t="s">
        <v>23</v>
      </c>
      <c r="B31" s="5" t="s">
        <v>5</v>
      </c>
      <c r="C31" s="5" t="s">
        <v>32</v>
      </c>
      <c r="D31" s="5" t="s">
        <v>34</v>
      </c>
      <c r="E31" s="5" t="s">
        <v>24</v>
      </c>
      <c r="F31" s="6">
        <v>183.9</v>
      </c>
      <c r="G31" s="9">
        <v>117297.94</v>
      </c>
      <c r="H31" s="35">
        <v>163.19999999999999</v>
      </c>
      <c r="I31" s="36">
        <v>104652.98</v>
      </c>
      <c r="J31" s="35">
        <f t="shared" si="4"/>
        <v>88.743882544861336</v>
      </c>
      <c r="K31" s="3"/>
    </row>
    <row r="32" spans="1:11" outlineLevel="4">
      <c r="A32" s="12" t="s">
        <v>35</v>
      </c>
      <c r="B32" s="5" t="s">
        <v>5</v>
      </c>
      <c r="C32" s="5" t="s">
        <v>32</v>
      </c>
      <c r="D32" s="5" t="s">
        <v>36</v>
      </c>
      <c r="E32" s="5" t="s">
        <v>8</v>
      </c>
      <c r="F32" s="6">
        <f t="shared" si="1"/>
        <v>9.1080000000000005</v>
      </c>
      <c r="G32" s="9">
        <v>9108</v>
      </c>
      <c r="H32" s="35">
        <f t="shared" si="2"/>
        <v>0</v>
      </c>
      <c r="I32" s="36">
        <f>I33</f>
        <v>0</v>
      </c>
      <c r="J32" s="35">
        <f t="shared" si="4"/>
        <v>0</v>
      </c>
      <c r="K32" s="3"/>
    </row>
    <row r="33" spans="1:11" outlineLevel="5">
      <c r="A33" s="12" t="s">
        <v>25</v>
      </c>
      <c r="B33" s="5" t="s">
        <v>5</v>
      </c>
      <c r="C33" s="5" t="s">
        <v>32</v>
      </c>
      <c r="D33" s="5" t="s">
        <v>36</v>
      </c>
      <c r="E33" s="5" t="s">
        <v>26</v>
      </c>
      <c r="F33" s="6">
        <f t="shared" si="1"/>
        <v>9.1080000000000005</v>
      </c>
      <c r="G33" s="9">
        <v>9108</v>
      </c>
      <c r="H33" s="35">
        <f t="shared" si="2"/>
        <v>0</v>
      </c>
      <c r="I33" s="36">
        <v>0</v>
      </c>
      <c r="J33" s="35">
        <f t="shared" si="4"/>
        <v>0</v>
      </c>
      <c r="K33" s="3"/>
    </row>
    <row r="34" spans="1:11" hidden="1" outlineLevel="4">
      <c r="A34" s="12" t="s">
        <v>37</v>
      </c>
      <c r="B34" s="5" t="s">
        <v>5</v>
      </c>
      <c r="C34" s="5" t="s">
        <v>32</v>
      </c>
      <c r="D34" s="5" t="s">
        <v>38</v>
      </c>
      <c r="E34" s="5" t="s">
        <v>8</v>
      </c>
      <c r="F34" s="6">
        <f t="shared" si="1"/>
        <v>0</v>
      </c>
      <c r="G34" s="9">
        <v>0</v>
      </c>
      <c r="H34" s="35">
        <f t="shared" si="2"/>
        <v>0</v>
      </c>
      <c r="I34" s="36">
        <v>0</v>
      </c>
      <c r="J34" s="35" t="e">
        <f t="shared" si="4"/>
        <v>#DIV/0!</v>
      </c>
      <c r="K34" s="3"/>
    </row>
    <row r="35" spans="1:11" hidden="1" outlineLevel="5">
      <c r="A35" s="12" t="s">
        <v>25</v>
      </c>
      <c r="B35" s="5" t="s">
        <v>5</v>
      </c>
      <c r="C35" s="5" t="s">
        <v>32</v>
      </c>
      <c r="D35" s="5" t="s">
        <v>38</v>
      </c>
      <c r="E35" s="5" t="s">
        <v>26</v>
      </c>
      <c r="F35" s="6">
        <f t="shared" si="1"/>
        <v>0</v>
      </c>
      <c r="G35" s="9">
        <v>0</v>
      </c>
      <c r="H35" s="35">
        <f t="shared" si="2"/>
        <v>0</v>
      </c>
      <c r="I35" s="36">
        <v>0</v>
      </c>
      <c r="J35" s="35" t="e">
        <f t="shared" si="4"/>
        <v>#DIV/0!</v>
      </c>
      <c r="K35" s="3"/>
    </row>
    <row r="36" spans="1:11" ht="46.8" outlineLevel="3" collapsed="1">
      <c r="A36" s="12" t="s">
        <v>39</v>
      </c>
      <c r="B36" s="5" t="s">
        <v>5</v>
      </c>
      <c r="C36" s="5" t="s">
        <v>32</v>
      </c>
      <c r="D36" s="5" t="s">
        <v>40</v>
      </c>
      <c r="E36" s="5" t="s">
        <v>8</v>
      </c>
      <c r="F36" s="6">
        <f t="shared" si="1"/>
        <v>6.5</v>
      </c>
      <c r="G36" s="9">
        <v>6500</v>
      </c>
      <c r="H36" s="35">
        <f>H37</f>
        <v>4.9000000000000004</v>
      </c>
      <c r="I36" s="36">
        <f>I37</f>
        <v>3250</v>
      </c>
      <c r="J36" s="35">
        <f t="shared" si="4"/>
        <v>75.384615384615401</v>
      </c>
      <c r="K36" s="3"/>
    </row>
    <row r="37" spans="1:11" ht="31.2" outlineLevel="4">
      <c r="A37" s="12" t="s">
        <v>41</v>
      </c>
      <c r="B37" s="5" t="s">
        <v>5</v>
      </c>
      <c r="C37" s="5" t="s">
        <v>32</v>
      </c>
      <c r="D37" s="5" t="s">
        <v>42</v>
      </c>
      <c r="E37" s="5" t="s">
        <v>8</v>
      </c>
      <c r="F37" s="6">
        <f t="shared" si="1"/>
        <v>6.5</v>
      </c>
      <c r="G37" s="9">
        <v>6500</v>
      </c>
      <c r="H37" s="35">
        <v>4.9000000000000004</v>
      </c>
      <c r="I37" s="36">
        <f>I38</f>
        <v>3250</v>
      </c>
      <c r="J37" s="35">
        <f t="shared" si="4"/>
        <v>75.384615384615401</v>
      </c>
      <c r="K37" s="3"/>
    </row>
    <row r="38" spans="1:11" outlineLevel="5">
      <c r="A38" s="12" t="s">
        <v>25</v>
      </c>
      <c r="B38" s="5" t="s">
        <v>5</v>
      </c>
      <c r="C38" s="5" t="s">
        <v>32</v>
      </c>
      <c r="D38" s="5" t="s">
        <v>42</v>
      </c>
      <c r="E38" s="5" t="s">
        <v>26</v>
      </c>
      <c r="F38" s="6">
        <f t="shared" si="1"/>
        <v>6.5</v>
      </c>
      <c r="G38" s="9">
        <v>6500</v>
      </c>
      <c r="H38" s="35">
        <f t="shared" si="2"/>
        <v>3.25</v>
      </c>
      <c r="I38" s="36">
        <v>3250</v>
      </c>
      <c r="J38" s="35">
        <f t="shared" si="4"/>
        <v>50</v>
      </c>
      <c r="K38" s="3"/>
    </row>
    <row r="39" spans="1:11" outlineLevel="1">
      <c r="A39" s="15" t="s">
        <v>43</v>
      </c>
      <c r="B39" s="7" t="s">
        <v>5</v>
      </c>
      <c r="C39" s="7" t="s">
        <v>44</v>
      </c>
      <c r="D39" s="7" t="s">
        <v>7</v>
      </c>
      <c r="E39" s="7" t="s">
        <v>8</v>
      </c>
      <c r="F39" s="8">
        <f t="shared" si="1"/>
        <v>235</v>
      </c>
      <c r="G39" s="9">
        <f>G40</f>
        <v>235000</v>
      </c>
      <c r="H39" s="35">
        <f>H40</f>
        <v>162.5</v>
      </c>
      <c r="I39" s="36">
        <f t="shared" ref="I39:I41" si="14">I40</f>
        <v>95791.49</v>
      </c>
      <c r="J39" s="35">
        <f t="shared" si="4"/>
        <v>69.148936170212778</v>
      </c>
      <c r="K39" s="3"/>
    </row>
    <row r="40" spans="1:11" outlineLevel="2">
      <c r="A40" s="12" t="s">
        <v>45</v>
      </c>
      <c r="B40" s="5" t="s">
        <v>5</v>
      </c>
      <c r="C40" s="5" t="s">
        <v>46</v>
      </c>
      <c r="D40" s="5" t="s">
        <v>7</v>
      </c>
      <c r="E40" s="5" t="s">
        <v>8</v>
      </c>
      <c r="F40" s="6">
        <f t="shared" si="1"/>
        <v>235</v>
      </c>
      <c r="G40" s="9">
        <f>G41</f>
        <v>235000</v>
      </c>
      <c r="H40" s="35">
        <f>H41</f>
        <v>162.5</v>
      </c>
      <c r="I40" s="36">
        <f t="shared" si="14"/>
        <v>95791.49</v>
      </c>
      <c r="J40" s="35">
        <f t="shared" si="4"/>
        <v>69.148936170212778</v>
      </c>
      <c r="K40" s="3"/>
    </row>
    <row r="41" spans="1:11" ht="78" outlineLevel="3">
      <c r="A41" s="12" t="s">
        <v>13</v>
      </c>
      <c r="B41" s="5" t="s">
        <v>5</v>
      </c>
      <c r="C41" s="5" t="s">
        <v>46</v>
      </c>
      <c r="D41" s="5" t="s">
        <v>14</v>
      </c>
      <c r="E41" s="5" t="s">
        <v>8</v>
      </c>
      <c r="F41" s="6">
        <f t="shared" si="1"/>
        <v>235</v>
      </c>
      <c r="G41" s="9">
        <f>G42</f>
        <v>235000</v>
      </c>
      <c r="H41" s="35">
        <f>H42</f>
        <v>162.5</v>
      </c>
      <c r="I41" s="36">
        <f t="shared" si="14"/>
        <v>95791.49</v>
      </c>
      <c r="J41" s="35">
        <f t="shared" si="4"/>
        <v>69.148936170212778</v>
      </c>
      <c r="K41" s="3"/>
    </row>
    <row r="42" spans="1:11" ht="31.2" outlineLevel="4">
      <c r="A42" s="12" t="s">
        <v>47</v>
      </c>
      <c r="B42" s="5" t="s">
        <v>5</v>
      </c>
      <c r="C42" s="5" t="s">
        <v>46</v>
      </c>
      <c r="D42" s="5" t="s">
        <v>48</v>
      </c>
      <c r="E42" s="5" t="s">
        <v>8</v>
      </c>
      <c r="F42" s="6">
        <f t="shared" si="1"/>
        <v>235</v>
      </c>
      <c r="G42" s="9">
        <v>235000</v>
      </c>
      <c r="H42" s="35">
        <v>162.5</v>
      </c>
      <c r="I42" s="36">
        <f>I43</f>
        <v>95791.49</v>
      </c>
      <c r="J42" s="35">
        <f t="shared" si="4"/>
        <v>69.148936170212778</v>
      </c>
      <c r="K42" s="3"/>
    </row>
    <row r="43" spans="1:11" ht="78" hidden="1" outlineLevel="5">
      <c r="A43" s="12" t="s">
        <v>17</v>
      </c>
      <c r="B43" s="5" t="s">
        <v>5</v>
      </c>
      <c r="C43" s="5" t="s">
        <v>46</v>
      </c>
      <c r="D43" s="5" t="s">
        <v>48</v>
      </c>
      <c r="E43" s="5" t="s">
        <v>18</v>
      </c>
      <c r="F43" s="6">
        <f t="shared" si="1"/>
        <v>231</v>
      </c>
      <c r="G43" s="9">
        <v>231000</v>
      </c>
      <c r="H43" s="35">
        <f t="shared" si="2"/>
        <v>95.79149000000001</v>
      </c>
      <c r="I43" s="36">
        <v>95791.49</v>
      </c>
      <c r="J43" s="35">
        <f t="shared" si="4"/>
        <v>41.468177489177492</v>
      </c>
      <c r="K43" s="3"/>
    </row>
    <row r="44" spans="1:11" ht="31.2" hidden="1" outlineLevel="5">
      <c r="A44" s="12" t="s">
        <v>23</v>
      </c>
      <c r="B44" s="5" t="s">
        <v>5</v>
      </c>
      <c r="C44" s="5" t="s">
        <v>46</v>
      </c>
      <c r="D44" s="5" t="s">
        <v>48</v>
      </c>
      <c r="E44" s="5" t="s">
        <v>24</v>
      </c>
      <c r="F44" s="6">
        <f t="shared" si="1"/>
        <v>4</v>
      </c>
      <c r="G44" s="9">
        <v>4000</v>
      </c>
      <c r="H44" s="35">
        <f t="shared" si="2"/>
        <v>4</v>
      </c>
      <c r="I44" s="36">
        <v>4000</v>
      </c>
      <c r="J44" s="35">
        <f t="shared" si="4"/>
        <v>100</v>
      </c>
      <c r="K44" s="3"/>
    </row>
    <row r="45" spans="1:11" ht="31.2" outlineLevel="1" collapsed="1">
      <c r="A45" s="15" t="s">
        <v>49</v>
      </c>
      <c r="B45" s="7" t="s">
        <v>5</v>
      </c>
      <c r="C45" s="7" t="s">
        <v>50</v>
      </c>
      <c r="D45" s="7" t="s">
        <v>7</v>
      </c>
      <c r="E45" s="7" t="s">
        <v>8</v>
      </c>
      <c r="F45" s="8">
        <f t="shared" si="1"/>
        <v>62</v>
      </c>
      <c r="G45" s="9">
        <f>G46</f>
        <v>62000</v>
      </c>
      <c r="H45" s="35">
        <f>H46</f>
        <v>47.1</v>
      </c>
      <c r="I45" s="36">
        <f t="shared" ref="I45:I48" si="15">I46</f>
        <v>0</v>
      </c>
      <c r="J45" s="35">
        <f t="shared" si="4"/>
        <v>75.967741935483872</v>
      </c>
      <c r="K45" s="3"/>
    </row>
    <row r="46" spans="1:11" outlineLevel="2">
      <c r="A46" s="12" t="s">
        <v>51</v>
      </c>
      <c r="B46" s="5" t="s">
        <v>5</v>
      </c>
      <c r="C46" s="5" t="s">
        <v>52</v>
      </c>
      <c r="D46" s="5" t="s">
        <v>7</v>
      </c>
      <c r="E46" s="5" t="s">
        <v>8</v>
      </c>
      <c r="F46" s="6">
        <f t="shared" si="1"/>
        <v>62</v>
      </c>
      <c r="G46" s="9">
        <f>G47</f>
        <v>62000</v>
      </c>
      <c r="H46" s="35">
        <f>H47</f>
        <v>47.1</v>
      </c>
      <c r="I46" s="36">
        <f t="shared" si="15"/>
        <v>0</v>
      </c>
      <c r="J46" s="35">
        <f t="shared" si="4"/>
        <v>75.967741935483872</v>
      </c>
      <c r="K46" s="3"/>
    </row>
    <row r="47" spans="1:11" ht="62.4" outlineLevel="3">
      <c r="A47" s="12" t="s">
        <v>53</v>
      </c>
      <c r="B47" s="5" t="s">
        <v>5</v>
      </c>
      <c r="C47" s="5" t="s">
        <v>52</v>
      </c>
      <c r="D47" s="5" t="s">
        <v>54</v>
      </c>
      <c r="E47" s="5" t="s">
        <v>8</v>
      </c>
      <c r="F47" s="6">
        <f t="shared" si="1"/>
        <v>62</v>
      </c>
      <c r="G47" s="9">
        <f>G48</f>
        <v>62000</v>
      </c>
      <c r="H47" s="35">
        <f>H48</f>
        <v>47.1</v>
      </c>
      <c r="I47" s="36">
        <f t="shared" si="15"/>
        <v>0</v>
      </c>
      <c r="J47" s="35">
        <f t="shared" si="4"/>
        <v>75.967741935483872</v>
      </c>
      <c r="K47" s="3"/>
    </row>
    <row r="48" spans="1:11" ht="31.2" outlineLevel="4">
      <c r="A48" s="12" t="s">
        <v>55</v>
      </c>
      <c r="B48" s="5" t="s">
        <v>5</v>
      </c>
      <c r="C48" s="5" t="s">
        <v>52</v>
      </c>
      <c r="D48" s="5" t="s">
        <v>56</v>
      </c>
      <c r="E48" s="5" t="s">
        <v>8</v>
      </c>
      <c r="F48" s="6">
        <f t="shared" si="1"/>
        <v>62</v>
      </c>
      <c r="G48" s="9">
        <f>G49</f>
        <v>62000</v>
      </c>
      <c r="H48" s="35">
        <f>H49</f>
        <v>47.1</v>
      </c>
      <c r="I48" s="36">
        <f t="shared" si="15"/>
        <v>0</v>
      </c>
      <c r="J48" s="35">
        <f t="shared" si="4"/>
        <v>75.967741935483872</v>
      </c>
      <c r="K48" s="3"/>
    </row>
    <row r="49" spans="1:11" ht="31.2" outlineLevel="5">
      <c r="A49" s="12" t="s">
        <v>23</v>
      </c>
      <c r="B49" s="5" t="s">
        <v>5</v>
      </c>
      <c r="C49" s="5" t="s">
        <v>52</v>
      </c>
      <c r="D49" s="5" t="s">
        <v>56</v>
      </c>
      <c r="E49" s="5" t="s">
        <v>24</v>
      </c>
      <c r="F49" s="6">
        <f t="shared" si="1"/>
        <v>62</v>
      </c>
      <c r="G49" s="9">
        <v>62000</v>
      </c>
      <c r="H49" s="35">
        <v>47.1</v>
      </c>
      <c r="I49" s="36">
        <v>0</v>
      </c>
      <c r="J49" s="35">
        <f t="shared" si="4"/>
        <v>75.967741935483872</v>
      </c>
      <c r="K49" s="3"/>
    </row>
    <row r="50" spans="1:11" outlineLevel="1">
      <c r="A50" s="15" t="s">
        <v>57</v>
      </c>
      <c r="B50" s="7" t="s">
        <v>5</v>
      </c>
      <c r="C50" s="7" t="s">
        <v>58</v>
      </c>
      <c r="D50" s="7" t="s">
        <v>7</v>
      </c>
      <c r="E50" s="7" t="s">
        <v>8</v>
      </c>
      <c r="F50" s="8">
        <f>F51+F61</f>
        <v>13395.152000000002</v>
      </c>
      <c r="G50" s="8">
        <f t="shared" ref="G50:H50" si="16">G51+G61</f>
        <v>13318140.300000001</v>
      </c>
      <c r="H50" s="48">
        <f t="shared" si="16"/>
        <v>1733.51449</v>
      </c>
      <c r="I50" s="36">
        <f t="shared" ref="I50" si="17">I51+I61</f>
        <v>1733514.49</v>
      </c>
      <c r="J50" s="35">
        <f t="shared" si="4"/>
        <v>12.941357365709621</v>
      </c>
      <c r="K50" s="3"/>
    </row>
    <row r="51" spans="1:11" outlineLevel="2">
      <c r="A51" s="12" t="s">
        <v>59</v>
      </c>
      <c r="B51" s="5" t="s">
        <v>5</v>
      </c>
      <c r="C51" s="5" t="s">
        <v>60</v>
      </c>
      <c r="D51" s="5" t="s">
        <v>7</v>
      </c>
      <c r="E51" s="5" t="s">
        <v>8</v>
      </c>
      <c r="F51" s="6">
        <f t="shared" si="1"/>
        <v>1770.6</v>
      </c>
      <c r="G51" s="9">
        <f>G52</f>
        <v>1770600</v>
      </c>
      <c r="H51" s="35">
        <f t="shared" si="2"/>
        <v>0</v>
      </c>
      <c r="I51" s="36">
        <f t="shared" ref="I51:I53" si="18">I52</f>
        <v>0</v>
      </c>
      <c r="J51" s="35">
        <f t="shared" si="4"/>
        <v>0</v>
      </c>
      <c r="K51" s="3"/>
    </row>
    <row r="52" spans="1:11" ht="46.8" outlineLevel="3">
      <c r="A52" s="12" t="s">
        <v>61</v>
      </c>
      <c r="B52" s="5" t="s">
        <v>5</v>
      </c>
      <c r="C52" s="5" t="s">
        <v>60</v>
      </c>
      <c r="D52" s="5" t="s">
        <v>62</v>
      </c>
      <c r="E52" s="5" t="s">
        <v>8</v>
      </c>
      <c r="F52" s="6">
        <f t="shared" si="1"/>
        <v>1770.6</v>
      </c>
      <c r="G52" s="9">
        <f>G53</f>
        <v>1770600</v>
      </c>
      <c r="H52" s="35">
        <f t="shared" si="2"/>
        <v>0</v>
      </c>
      <c r="I52" s="36">
        <f t="shared" si="18"/>
        <v>0</v>
      </c>
      <c r="J52" s="35">
        <f t="shared" si="4"/>
        <v>0</v>
      </c>
      <c r="K52" s="3"/>
    </row>
    <row r="53" spans="1:11" ht="46.8" outlineLevel="4">
      <c r="A53" s="12" t="s">
        <v>63</v>
      </c>
      <c r="B53" s="5" t="s">
        <v>5</v>
      </c>
      <c r="C53" s="5" t="s">
        <v>60</v>
      </c>
      <c r="D53" s="5" t="s">
        <v>64</v>
      </c>
      <c r="E53" s="5" t="s">
        <v>8</v>
      </c>
      <c r="F53" s="6">
        <f t="shared" si="1"/>
        <v>1770.6</v>
      </c>
      <c r="G53" s="9">
        <f>G54</f>
        <v>1770600</v>
      </c>
      <c r="H53" s="35">
        <f t="shared" si="2"/>
        <v>0</v>
      </c>
      <c r="I53" s="36">
        <f t="shared" si="18"/>
        <v>0</v>
      </c>
      <c r="J53" s="35">
        <f t="shared" si="4"/>
        <v>0</v>
      </c>
      <c r="K53" s="3"/>
    </row>
    <row r="54" spans="1:11" ht="31.2" outlineLevel="5">
      <c r="A54" s="12" t="s">
        <v>23</v>
      </c>
      <c r="B54" s="5" t="s">
        <v>5</v>
      </c>
      <c r="C54" s="5" t="s">
        <v>60</v>
      </c>
      <c r="D54" s="5" t="s">
        <v>64</v>
      </c>
      <c r="E54" s="5" t="s">
        <v>24</v>
      </c>
      <c r="F54" s="6">
        <f t="shared" si="1"/>
        <v>1770.6</v>
      </c>
      <c r="G54" s="9">
        <v>1770600</v>
      </c>
      <c r="H54" s="35">
        <f t="shared" si="2"/>
        <v>0</v>
      </c>
      <c r="I54" s="36">
        <v>0</v>
      </c>
      <c r="J54" s="35">
        <f t="shared" si="4"/>
        <v>0</v>
      </c>
      <c r="K54" s="3"/>
    </row>
    <row r="55" spans="1:11" ht="46.8" hidden="1" outlineLevel="4">
      <c r="A55" s="12" t="s">
        <v>63</v>
      </c>
      <c r="B55" s="5" t="s">
        <v>5</v>
      </c>
      <c r="C55" s="5" t="s">
        <v>60</v>
      </c>
      <c r="D55" s="5" t="s">
        <v>65</v>
      </c>
      <c r="E55" s="5" t="s">
        <v>8</v>
      </c>
      <c r="F55" s="6">
        <f t="shared" si="1"/>
        <v>0</v>
      </c>
      <c r="G55" s="9">
        <v>0</v>
      </c>
      <c r="H55" s="35">
        <f t="shared" si="2"/>
        <v>0</v>
      </c>
      <c r="I55" s="36">
        <v>0</v>
      </c>
      <c r="J55" s="35" t="e">
        <f t="shared" si="4"/>
        <v>#DIV/0!</v>
      </c>
      <c r="K55" s="3"/>
    </row>
    <row r="56" spans="1:11" ht="31.2" hidden="1" outlineLevel="5">
      <c r="A56" s="12" t="s">
        <v>23</v>
      </c>
      <c r="B56" s="5" t="s">
        <v>5</v>
      </c>
      <c r="C56" s="5" t="s">
        <v>60</v>
      </c>
      <c r="D56" s="5" t="s">
        <v>65</v>
      </c>
      <c r="E56" s="5" t="s">
        <v>24</v>
      </c>
      <c r="F56" s="6">
        <f t="shared" si="1"/>
        <v>0</v>
      </c>
      <c r="G56" s="9">
        <v>0</v>
      </c>
      <c r="H56" s="35">
        <f t="shared" si="2"/>
        <v>0</v>
      </c>
      <c r="I56" s="36">
        <v>0</v>
      </c>
      <c r="J56" s="35" t="e">
        <f t="shared" si="4"/>
        <v>#DIV/0!</v>
      </c>
      <c r="K56" s="3"/>
    </row>
    <row r="57" spans="1:11" ht="31.2" hidden="1" outlineLevel="4">
      <c r="A57" s="12" t="s">
        <v>66</v>
      </c>
      <c r="B57" s="5" t="s">
        <v>5</v>
      </c>
      <c r="C57" s="5" t="s">
        <v>60</v>
      </c>
      <c r="D57" s="5" t="s">
        <v>67</v>
      </c>
      <c r="E57" s="5" t="s">
        <v>8</v>
      </c>
      <c r="F57" s="6">
        <f t="shared" si="1"/>
        <v>0</v>
      </c>
      <c r="G57" s="9">
        <v>0</v>
      </c>
      <c r="H57" s="35">
        <f t="shared" si="2"/>
        <v>0</v>
      </c>
      <c r="I57" s="36">
        <v>0</v>
      </c>
      <c r="J57" s="35" t="e">
        <f t="shared" si="4"/>
        <v>#DIV/0!</v>
      </c>
      <c r="K57" s="3"/>
    </row>
    <row r="58" spans="1:11" ht="31.2" hidden="1" outlineLevel="5">
      <c r="A58" s="12" t="s">
        <v>23</v>
      </c>
      <c r="B58" s="5" t="s">
        <v>5</v>
      </c>
      <c r="C58" s="5" t="s">
        <v>60</v>
      </c>
      <c r="D58" s="5" t="s">
        <v>67</v>
      </c>
      <c r="E58" s="5" t="s">
        <v>24</v>
      </c>
      <c r="F58" s="6">
        <f t="shared" si="1"/>
        <v>0</v>
      </c>
      <c r="G58" s="9">
        <v>0</v>
      </c>
      <c r="H58" s="35">
        <f t="shared" si="2"/>
        <v>0</v>
      </c>
      <c r="I58" s="36">
        <v>0</v>
      </c>
      <c r="J58" s="35" t="e">
        <f t="shared" si="4"/>
        <v>#DIV/0!</v>
      </c>
      <c r="K58" s="3"/>
    </row>
    <row r="59" spans="1:11" ht="31.2" hidden="1" outlineLevel="4">
      <c r="A59" s="12" t="s">
        <v>68</v>
      </c>
      <c r="B59" s="5" t="s">
        <v>5</v>
      </c>
      <c r="C59" s="5" t="s">
        <v>60</v>
      </c>
      <c r="D59" s="5" t="s">
        <v>69</v>
      </c>
      <c r="E59" s="5" t="s">
        <v>8</v>
      </c>
      <c r="F59" s="6">
        <f t="shared" si="1"/>
        <v>0</v>
      </c>
      <c r="G59" s="9">
        <v>0</v>
      </c>
      <c r="H59" s="35">
        <f t="shared" si="2"/>
        <v>0</v>
      </c>
      <c r="I59" s="36">
        <v>0</v>
      </c>
      <c r="J59" s="35" t="e">
        <f t="shared" si="4"/>
        <v>#DIV/0!</v>
      </c>
      <c r="K59" s="3"/>
    </row>
    <row r="60" spans="1:11" ht="31.2" hidden="1" outlineLevel="5">
      <c r="A60" s="12" t="s">
        <v>23</v>
      </c>
      <c r="B60" s="5" t="s">
        <v>5</v>
      </c>
      <c r="C60" s="5" t="s">
        <v>60</v>
      </c>
      <c r="D60" s="5" t="s">
        <v>69</v>
      </c>
      <c r="E60" s="5" t="s">
        <v>24</v>
      </c>
      <c r="F60" s="6">
        <f t="shared" si="1"/>
        <v>0</v>
      </c>
      <c r="G60" s="9">
        <v>0</v>
      </c>
      <c r="H60" s="35">
        <f t="shared" si="2"/>
        <v>0</v>
      </c>
      <c r="I60" s="36">
        <v>0</v>
      </c>
      <c r="J60" s="35" t="e">
        <f t="shared" si="4"/>
        <v>#DIV/0!</v>
      </c>
      <c r="K60" s="3"/>
    </row>
    <row r="61" spans="1:11" outlineLevel="2" collapsed="1">
      <c r="A61" s="12" t="s">
        <v>70</v>
      </c>
      <c r="B61" s="5" t="s">
        <v>5</v>
      </c>
      <c r="C61" s="5" t="s">
        <v>71</v>
      </c>
      <c r="D61" s="5" t="s">
        <v>7</v>
      </c>
      <c r="E61" s="5" t="s">
        <v>8</v>
      </c>
      <c r="F61" s="6">
        <f>F62</f>
        <v>11624.552000000001</v>
      </c>
      <c r="G61" s="9">
        <f>G62</f>
        <v>11547540.300000001</v>
      </c>
      <c r="H61" s="35">
        <f t="shared" si="2"/>
        <v>1733.51449</v>
      </c>
      <c r="I61" s="36">
        <f t="shared" ref="I61" si="19">I62</f>
        <v>1733514.49</v>
      </c>
      <c r="J61" s="35">
        <f t="shared" si="4"/>
        <v>14.912527295675565</v>
      </c>
      <c r="K61" s="3"/>
    </row>
    <row r="62" spans="1:11" ht="78" outlineLevel="3">
      <c r="A62" s="12" t="s">
        <v>151</v>
      </c>
      <c r="B62" s="5" t="s">
        <v>5</v>
      </c>
      <c r="C62" s="5" t="s">
        <v>71</v>
      </c>
      <c r="D62" s="5" t="s">
        <v>72</v>
      </c>
      <c r="E62" s="5" t="s">
        <v>8</v>
      </c>
      <c r="F62" s="6">
        <f>F63+F65+F67+F69+F71</f>
        <v>11624.552000000001</v>
      </c>
      <c r="G62" s="9">
        <f>G63+G65+G67+G71+G69</f>
        <v>11547540.300000001</v>
      </c>
      <c r="H62" s="35">
        <f t="shared" si="2"/>
        <v>1733.51449</v>
      </c>
      <c r="I62" s="36">
        <f>I63+I65+I67+I71+I69</f>
        <v>1733514.49</v>
      </c>
      <c r="J62" s="35">
        <f t="shared" si="4"/>
        <v>14.912527295675565</v>
      </c>
      <c r="K62" s="3"/>
    </row>
    <row r="63" spans="1:11" ht="31.2" outlineLevel="4">
      <c r="A63" s="12" t="s">
        <v>73</v>
      </c>
      <c r="B63" s="5" t="s">
        <v>5</v>
      </c>
      <c r="C63" s="5" t="s">
        <v>71</v>
      </c>
      <c r="D63" s="5" t="s">
        <v>74</v>
      </c>
      <c r="E63" s="5" t="s">
        <v>8</v>
      </c>
      <c r="F63" s="6">
        <f>F64</f>
        <v>814.5</v>
      </c>
      <c r="G63" s="6">
        <f t="shared" ref="G63:H63" si="20">G64</f>
        <v>683488.3</v>
      </c>
      <c r="H63" s="47">
        <f t="shared" si="20"/>
        <v>465.8</v>
      </c>
      <c r="I63" s="36">
        <f t="shared" ref="I63" si="21">I64</f>
        <v>179904.06</v>
      </c>
      <c r="J63" s="35">
        <f t="shared" si="4"/>
        <v>57.188459177409456</v>
      </c>
      <c r="K63" s="3"/>
    </row>
    <row r="64" spans="1:11" ht="31.2" outlineLevel="5">
      <c r="A64" s="12" t="s">
        <v>23</v>
      </c>
      <c r="B64" s="5" t="s">
        <v>5</v>
      </c>
      <c r="C64" s="5" t="s">
        <v>71</v>
      </c>
      <c r="D64" s="5" t="s">
        <v>74</v>
      </c>
      <c r="E64" s="5" t="s">
        <v>24</v>
      </c>
      <c r="F64" s="6">
        <v>814.5</v>
      </c>
      <c r="G64" s="9">
        <f>774463.3-90975</f>
        <v>683488.3</v>
      </c>
      <c r="H64" s="35">
        <v>465.8</v>
      </c>
      <c r="I64" s="36">
        <v>179904.06</v>
      </c>
      <c r="J64" s="35">
        <f t="shared" si="4"/>
        <v>57.188459177409456</v>
      </c>
      <c r="K64" s="3"/>
    </row>
    <row r="65" spans="1:11" ht="46.8" outlineLevel="4">
      <c r="A65" s="12" t="s">
        <v>148</v>
      </c>
      <c r="B65" s="5" t="s">
        <v>5</v>
      </c>
      <c r="C65" s="5" t="s">
        <v>71</v>
      </c>
      <c r="D65" s="5" t="s">
        <v>75</v>
      </c>
      <c r="E65" s="5" t="s">
        <v>8</v>
      </c>
      <c r="F65" s="6">
        <f t="shared" si="1"/>
        <v>1556.077</v>
      </c>
      <c r="G65" s="9">
        <v>1556077</v>
      </c>
      <c r="H65" s="35">
        <f t="shared" si="2"/>
        <v>1553.61043</v>
      </c>
      <c r="I65" s="36">
        <f>I66</f>
        <v>1553610.43</v>
      </c>
      <c r="J65" s="35">
        <f t="shared" si="4"/>
        <v>99.841487921227539</v>
      </c>
      <c r="K65" s="3"/>
    </row>
    <row r="66" spans="1:11" ht="31.2" outlineLevel="5">
      <c r="A66" s="12" t="s">
        <v>23</v>
      </c>
      <c r="B66" s="5" t="s">
        <v>5</v>
      </c>
      <c r="C66" s="5" t="s">
        <v>71</v>
      </c>
      <c r="D66" s="5" t="s">
        <v>75</v>
      </c>
      <c r="E66" s="5" t="s">
        <v>24</v>
      </c>
      <c r="F66" s="6">
        <f t="shared" si="1"/>
        <v>1556.077</v>
      </c>
      <c r="G66" s="9">
        <v>1556077</v>
      </c>
      <c r="H66" s="35">
        <f t="shared" si="2"/>
        <v>1553.61043</v>
      </c>
      <c r="I66" s="36">
        <v>1553610.43</v>
      </c>
      <c r="J66" s="35">
        <f t="shared" si="4"/>
        <v>99.841487921227539</v>
      </c>
      <c r="K66" s="3"/>
    </row>
    <row r="67" spans="1:11" ht="46.8" outlineLevel="4">
      <c r="A67" s="12" t="s">
        <v>76</v>
      </c>
      <c r="B67" s="5" t="s">
        <v>5</v>
      </c>
      <c r="C67" s="5" t="s">
        <v>71</v>
      </c>
      <c r="D67" s="5" t="s">
        <v>77</v>
      </c>
      <c r="E67" s="5" t="s">
        <v>8</v>
      </c>
      <c r="F67" s="6">
        <f t="shared" si="1"/>
        <v>8924</v>
      </c>
      <c r="G67" s="9">
        <f>G68</f>
        <v>8924000</v>
      </c>
      <c r="H67" s="35">
        <f t="shared" si="2"/>
        <v>0</v>
      </c>
      <c r="I67" s="36">
        <f t="shared" ref="I67" si="22">I68</f>
        <v>0</v>
      </c>
      <c r="J67" s="35">
        <f t="shared" si="4"/>
        <v>0</v>
      </c>
      <c r="K67" s="3"/>
    </row>
    <row r="68" spans="1:11" ht="31.2" outlineLevel="5">
      <c r="A68" s="12" t="s">
        <v>23</v>
      </c>
      <c r="B68" s="5" t="s">
        <v>5</v>
      </c>
      <c r="C68" s="5" t="s">
        <v>71</v>
      </c>
      <c r="D68" s="5" t="s">
        <v>77</v>
      </c>
      <c r="E68" s="5" t="s">
        <v>24</v>
      </c>
      <c r="F68" s="6">
        <f t="shared" si="1"/>
        <v>8924</v>
      </c>
      <c r="G68" s="9">
        <f>8924000</f>
        <v>8924000</v>
      </c>
      <c r="H68" s="35">
        <f t="shared" si="2"/>
        <v>0</v>
      </c>
      <c r="I68" s="36">
        <v>0</v>
      </c>
      <c r="J68" s="35">
        <f t="shared" si="4"/>
        <v>0</v>
      </c>
      <c r="K68" s="3"/>
    </row>
    <row r="69" spans="1:11" ht="46.8" outlineLevel="5">
      <c r="A69" s="12" t="s">
        <v>150</v>
      </c>
      <c r="B69" s="21">
        <v>981</v>
      </c>
      <c r="C69" s="22" t="s">
        <v>71</v>
      </c>
      <c r="D69" s="5" t="s">
        <v>149</v>
      </c>
      <c r="E69" s="22" t="s">
        <v>8</v>
      </c>
      <c r="F69" s="19">
        <f>F70</f>
        <v>90.974999999999994</v>
      </c>
      <c r="G69" s="20">
        <f>G70</f>
        <v>90975</v>
      </c>
      <c r="H69" s="35">
        <f t="shared" si="2"/>
        <v>0</v>
      </c>
      <c r="I69" s="36">
        <f t="shared" ref="I69" si="23">I70</f>
        <v>0</v>
      </c>
      <c r="J69" s="35">
        <f t="shared" si="4"/>
        <v>0</v>
      </c>
      <c r="K69" s="3"/>
    </row>
    <row r="70" spans="1:11" ht="31.2" outlineLevel="5">
      <c r="A70" s="12" t="s">
        <v>23</v>
      </c>
      <c r="B70" s="21">
        <v>981</v>
      </c>
      <c r="C70" s="22" t="s">
        <v>71</v>
      </c>
      <c r="D70" s="5" t="s">
        <v>149</v>
      </c>
      <c r="E70" s="22" t="s">
        <v>24</v>
      </c>
      <c r="F70" s="19">
        <f>G70/1000</f>
        <v>90.974999999999994</v>
      </c>
      <c r="G70" s="20">
        <v>90975</v>
      </c>
      <c r="H70" s="35">
        <f t="shared" si="2"/>
        <v>0</v>
      </c>
      <c r="I70" s="36">
        <v>0</v>
      </c>
      <c r="J70" s="35">
        <f t="shared" si="4"/>
        <v>0</v>
      </c>
      <c r="K70" s="3"/>
    </row>
    <row r="71" spans="1:11" ht="31.2" outlineLevel="4">
      <c r="A71" s="12" t="s">
        <v>78</v>
      </c>
      <c r="B71" s="5" t="s">
        <v>5</v>
      </c>
      <c r="C71" s="5" t="s">
        <v>71</v>
      </c>
      <c r="D71" s="5" t="s">
        <v>79</v>
      </c>
      <c r="E71" s="5" t="s">
        <v>8</v>
      </c>
      <c r="F71" s="6">
        <v>239</v>
      </c>
      <c r="G71" s="9">
        <v>293000</v>
      </c>
      <c r="H71" s="35">
        <f t="shared" si="2"/>
        <v>0</v>
      </c>
      <c r="I71" s="36">
        <f>I72</f>
        <v>0</v>
      </c>
      <c r="J71" s="35">
        <v>0</v>
      </c>
      <c r="K71" s="3"/>
    </row>
    <row r="72" spans="1:11" ht="31.2" outlineLevel="5">
      <c r="A72" s="12" t="s">
        <v>23</v>
      </c>
      <c r="B72" s="5" t="s">
        <v>5</v>
      </c>
      <c r="C72" s="5" t="s">
        <v>71</v>
      </c>
      <c r="D72" s="5" t="s">
        <v>79</v>
      </c>
      <c r="E72" s="5" t="s">
        <v>24</v>
      </c>
      <c r="F72" s="6">
        <v>239</v>
      </c>
      <c r="G72" s="9">
        <v>293000</v>
      </c>
      <c r="H72" s="35">
        <f t="shared" si="2"/>
        <v>0</v>
      </c>
      <c r="I72" s="36">
        <v>0</v>
      </c>
      <c r="J72" s="35">
        <v>0</v>
      </c>
      <c r="K72" s="3"/>
    </row>
    <row r="73" spans="1:11" outlineLevel="1">
      <c r="A73" s="15" t="s">
        <v>80</v>
      </c>
      <c r="B73" s="7" t="s">
        <v>5</v>
      </c>
      <c r="C73" s="7" t="s">
        <v>81</v>
      </c>
      <c r="D73" s="7" t="s">
        <v>7</v>
      </c>
      <c r="E73" s="7" t="s">
        <v>8</v>
      </c>
      <c r="F73" s="8">
        <f t="shared" si="1"/>
        <v>1816.3025500000001</v>
      </c>
      <c r="G73" s="9">
        <f>G74+G78+G82</f>
        <v>1816302.55</v>
      </c>
      <c r="H73" s="35">
        <f t="shared" si="2"/>
        <v>1023.8801099999999</v>
      </c>
      <c r="I73" s="36">
        <f>I74+I78+I82</f>
        <v>1023880.11</v>
      </c>
      <c r="J73" s="35">
        <f t="shared" si="4"/>
        <v>56.371671668907794</v>
      </c>
      <c r="K73" s="3"/>
    </row>
    <row r="74" spans="1:11" outlineLevel="2">
      <c r="A74" s="12" t="s">
        <v>82</v>
      </c>
      <c r="B74" s="5" t="s">
        <v>5</v>
      </c>
      <c r="C74" s="5" t="s">
        <v>83</v>
      </c>
      <c r="D74" s="5" t="s">
        <v>7</v>
      </c>
      <c r="E74" s="5" t="s">
        <v>8</v>
      </c>
      <c r="F74" s="6">
        <f t="shared" si="1"/>
        <v>152.63999999999999</v>
      </c>
      <c r="G74" s="9">
        <f>G75</f>
        <v>152640</v>
      </c>
      <c r="H74" s="35">
        <f>H75</f>
        <v>63.7</v>
      </c>
      <c r="I74" s="36">
        <f t="shared" ref="I74:I76" si="24">I75</f>
        <v>34601.08</v>
      </c>
      <c r="J74" s="35">
        <f t="shared" si="4"/>
        <v>41.732180293501052</v>
      </c>
      <c r="K74" s="3"/>
    </row>
    <row r="75" spans="1:11" ht="62.4" outlineLevel="3">
      <c r="A75" s="12" t="s">
        <v>84</v>
      </c>
      <c r="B75" s="5" t="s">
        <v>5</v>
      </c>
      <c r="C75" s="5" t="s">
        <v>83</v>
      </c>
      <c r="D75" s="5" t="s">
        <v>85</v>
      </c>
      <c r="E75" s="5" t="s">
        <v>8</v>
      </c>
      <c r="F75" s="6">
        <f t="shared" si="1"/>
        <v>152.63999999999999</v>
      </c>
      <c r="G75" s="9">
        <f>G76</f>
        <v>152640</v>
      </c>
      <c r="H75" s="35">
        <f>H76</f>
        <v>63.7</v>
      </c>
      <c r="I75" s="36">
        <f t="shared" si="24"/>
        <v>34601.08</v>
      </c>
      <c r="J75" s="35">
        <f t="shared" si="4"/>
        <v>41.732180293501052</v>
      </c>
      <c r="K75" s="3"/>
    </row>
    <row r="76" spans="1:11" outlineLevel="4">
      <c r="A76" s="12" t="s">
        <v>86</v>
      </c>
      <c r="B76" s="5" t="s">
        <v>5</v>
      </c>
      <c r="C76" s="5" t="s">
        <v>83</v>
      </c>
      <c r="D76" s="5" t="s">
        <v>87</v>
      </c>
      <c r="E76" s="5" t="s">
        <v>8</v>
      </c>
      <c r="F76" s="6">
        <f t="shared" si="1"/>
        <v>152.63999999999999</v>
      </c>
      <c r="G76" s="9">
        <f>G77</f>
        <v>152640</v>
      </c>
      <c r="H76" s="35">
        <f>H77</f>
        <v>63.7</v>
      </c>
      <c r="I76" s="36">
        <f t="shared" si="24"/>
        <v>34601.08</v>
      </c>
      <c r="J76" s="35">
        <f t="shared" ref="J76:J125" si="25">H76/F76*100</f>
        <v>41.732180293501052</v>
      </c>
      <c r="K76" s="3"/>
    </row>
    <row r="77" spans="1:11" ht="31.2" outlineLevel="5">
      <c r="A77" s="12" t="s">
        <v>23</v>
      </c>
      <c r="B77" s="5" t="s">
        <v>5</v>
      </c>
      <c r="C77" s="5" t="s">
        <v>83</v>
      </c>
      <c r="D77" s="5" t="s">
        <v>87</v>
      </c>
      <c r="E77" s="5" t="s">
        <v>24</v>
      </c>
      <c r="F77" s="6">
        <f t="shared" si="1"/>
        <v>152.63999999999999</v>
      </c>
      <c r="G77" s="9">
        <v>152640</v>
      </c>
      <c r="H77" s="35">
        <v>63.7</v>
      </c>
      <c r="I77" s="36">
        <v>34601.08</v>
      </c>
      <c r="J77" s="35">
        <f t="shared" si="25"/>
        <v>41.732180293501052</v>
      </c>
      <c r="K77" s="3"/>
    </row>
    <row r="78" spans="1:11" outlineLevel="2">
      <c r="A78" s="12" t="s">
        <v>88</v>
      </c>
      <c r="B78" s="5" t="s">
        <v>5</v>
      </c>
      <c r="C78" s="5" t="s">
        <v>89</v>
      </c>
      <c r="D78" s="5" t="s">
        <v>7</v>
      </c>
      <c r="E78" s="5" t="s">
        <v>8</v>
      </c>
      <c r="F78" s="6">
        <f t="shared" ref="F78:F126" si="26">G78/1000</f>
        <v>105.6</v>
      </c>
      <c r="G78" s="9">
        <f>G79</f>
        <v>105600</v>
      </c>
      <c r="H78" s="35">
        <f t="shared" ref="H76:H126" si="27">I78/1000</f>
        <v>55.103999999999999</v>
      </c>
      <c r="I78" s="36">
        <f t="shared" ref="I78:I80" si="28">I79</f>
        <v>55104</v>
      </c>
      <c r="J78" s="35">
        <f t="shared" si="25"/>
        <v>52.181818181818187</v>
      </c>
      <c r="K78" s="3"/>
    </row>
    <row r="79" spans="1:11" ht="62.4" outlineLevel="3">
      <c r="A79" s="12" t="s">
        <v>84</v>
      </c>
      <c r="B79" s="5" t="s">
        <v>5</v>
      </c>
      <c r="C79" s="5" t="s">
        <v>89</v>
      </c>
      <c r="D79" s="5" t="s">
        <v>85</v>
      </c>
      <c r="E79" s="5" t="s">
        <v>8</v>
      </c>
      <c r="F79" s="6">
        <f t="shared" si="26"/>
        <v>105.6</v>
      </c>
      <c r="G79" s="9">
        <f>G80</f>
        <v>105600</v>
      </c>
      <c r="H79" s="35">
        <f t="shared" si="27"/>
        <v>55.103999999999999</v>
      </c>
      <c r="I79" s="36">
        <f t="shared" si="28"/>
        <v>55104</v>
      </c>
      <c r="J79" s="35">
        <f t="shared" si="25"/>
        <v>52.181818181818187</v>
      </c>
      <c r="K79" s="3"/>
    </row>
    <row r="80" spans="1:11" outlineLevel="4">
      <c r="A80" s="12" t="s">
        <v>90</v>
      </c>
      <c r="B80" s="5" t="s">
        <v>5</v>
      </c>
      <c r="C80" s="5" t="s">
        <v>89</v>
      </c>
      <c r="D80" s="5" t="s">
        <v>91</v>
      </c>
      <c r="E80" s="5" t="s">
        <v>8</v>
      </c>
      <c r="F80" s="6">
        <f t="shared" si="26"/>
        <v>105.6</v>
      </c>
      <c r="G80" s="9">
        <f>G81</f>
        <v>105600</v>
      </c>
      <c r="H80" s="35">
        <f t="shared" si="27"/>
        <v>55.103999999999999</v>
      </c>
      <c r="I80" s="36">
        <f t="shared" si="28"/>
        <v>55104</v>
      </c>
      <c r="J80" s="35">
        <f t="shared" si="25"/>
        <v>52.181818181818187</v>
      </c>
      <c r="K80" s="3"/>
    </row>
    <row r="81" spans="1:11" ht="31.2" outlineLevel="5">
      <c r="A81" s="12" t="s">
        <v>23</v>
      </c>
      <c r="B81" s="5" t="s">
        <v>5</v>
      </c>
      <c r="C81" s="5" t="s">
        <v>89</v>
      </c>
      <c r="D81" s="5" t="s">
        <v>91</v>
      </c>
      <c r="E81" s="5" t="s">
        <v>24</v>
      </c>
      <c r="F81" s="6">
        <f t="shared" si="26"/>
        <v>105.6</v>
      </c>
      <c r="G81" s="9">
        <v>105600</v>
      </c>
      <c r="H81" s="35">
        <f t="shared" si="27"/>
        <v>55.103999999999999</v>
      </c>
      <c r="I81" s="36">
        <v>55104</v>
      </c>
      <c r="J81" s="35">
        <f t="shared" si="25"/>
        <v>52.181818181818187</v>
      </c>
      <c r="K81" s="3"/>
    </row>
    <row r="82" spans="1:11" outlineLevel="2">
      <c r="A82" s="12" t="s">
        <v>92</v>
      </c>
      <c r="B82" s="5" t="s">
        <v>5</v>
      </c>
      <c r="C82" s="5" t="s">
        <v>93</v>
      </c>
      <c r="D82" s="5" t="s">
        <v>7</v>
      </c>
      <c r="E82" s="5" t="s">
        <v>8</v>
      </c>
      <c r="F82" s="6">
        <f>F83+F99</f>
        <v>1673.2739999999999</v>
      </c>
      <c r="G82" s="9">
        <f>G83+G99</f>
        <v>1558062.55</v>
      </c>
      <c r="H82" s="35">
        <f t="shared" si="27"/>
        <v>934.17502999999999</v>
      </c>
      <c r="I82" s="36">
        <f t="shared" ref="I82" si="29">I83+I99</f>
        <v>934175.03</v>
      </c>
      <c r="J82" s="35">
        <f t="shared" si="25"/>
        <v>55.829172628033433</v>
      </c>
      <c r="K82" s="3"/>
    </row>
    <row r="83" spans="1:11" ht="62.4" outlineLevel="3">
      <c r="A83" s="12" t="s">
        <v>84</v>
      </c>
      <c r="B83" s="5" t="s">
        <v>5</v>
      </c>
      <c r="C83" s="5" t="s">
        <v>93</v>
      </c>
      <c r="D83" s="5" t="s">
        <v>85</v>
      </c>
      <c r="E83" s="5" t="s">
        <v>8</v>
      </c>
      <c r="F83" s="6">
        <f>F84+F86+F88+F90+F92</f>
        <v>1423.674</v>
      </c>
      <c r="G83" s="9">
        <f>G84+G86+G88+G90+G92</f>
        <v>1308462.55</v>
      </c>
      <c r="H83" s="35">
        <f t="shared" si="27"/>
        <v>934.17502999999999</v>
      </c>
      <c r="I83" s="36">
        <f t="shared" ref="I83" si="30">I84+I86+I88+I90+I92</f>
        <v>934175.03</v>
      </c>
      <c r="J83" s="35">
        <f t="shared" si="25"/>
        <v>65.617200988428522</v>
      </c>
      <c r="K83" s="3"/>
    </row>
    <row r="84" spans="1:11" outlineLevel="4">
      <c r="A84" s="12" t="s">
        <v>94</v>
      </c>
      <c r="B84" s="5" t="s">
        <v>5</v>
      </c>
      <c r="C84" s="5" t="s">
        <v>93</v>
      </c>
      <c r="D84" s="5" t="s">
        <v>95</v>
      </c>
      <c r="E84" s="5" t="s">
        <v>8</v>
      </c>
      <c r="F84" s="6">
        <f>F85</f>
        <v>428.5</v>
      </c>
      <c r="G84" s="9">
        <v>328492</v>
      </c>
      <c r="H84" s="35">
        <f>H85</f>
        <v>294.10000000000002</v>
      </c>
      <c r="I84" s="36">
        <f>I85</f>
        <v>211615.5</v>
      </c>
      <c r="J84" s="35">
        <f t="shared" si="25"/>
        <v>68.634772462077024</v>
      </c>
      <c r="K84" s="3"/>
    </row>
    <row r="85" spans="1:11" ht="31.2" outlineLevel="5">
      <c r="A85" s="12" t="s">
        <v>23</v>
      </c>
      <c r="B85" s="5" t="s">
        <v>5</v>
      </c>
      <c r="C85" s="5" t="s">
        <v>93</v>
      </c>
      <c r="D85" s="5" t="s">
        <v>95</v>
      </c>
      <c r="E85" s="5" t="s">
        <v>24</v>
      </c>
      <c r="F85" s="6">
        <v>428.5</v>
      </c>
      <c r="G85" s="9">
        <v>328492</v>
      </c>
      <c r="H85" s="35">
        <v>294.10000000000002</v>
      </c>
      <c r="I85" s="36">
        <v>211615.5</v>
      </c>
      <c r="J85" s="35">
        <f t="shared" si="25"/>
        <v>68.634772462077024</v>
      </c>
      <c r="K85" s="3"/>
    </row>
    <row r="86" spans="1:11" outlineLevel="4">
      <c r="A86" s="12" t="s">
        <v>96</v>
      </c>
      <c r="B86" s="5" t="s">
        <v>5</v>
      </c>
      <c r="C86" s="5" t="s">
        <v>93</v>
      </c>
      <c r="D86" s="5" t="s">
        <v>97</v>
      </c>
      <c r="E86" s="5" t="s">
        <v>8</v>
      </c>
      <c r="F86" s="6">
        <f t="shared" si="26"/>
        <v>19.065000000000001</v>
      </c>
      <c r="G86" s="9">
        <f>G87</f>
        <v>19065</v>
      </c>
      <c r="H86" s="35">
        <f t="shared" si="27"/>
        <v>19.065000000000001</v>
      </c>
      <c r="I86" s="36">
        <f t="shared" ref="I86" si="31">I87</f>
        <v>19065</v>
      </c>
      <c r="J86" s="35">
        <f t="shared" si="25"/>
        <v>100</v>
      </c>
      <c r="K86" s="3"/>
    </row>
    <row r="87" spans="1:11" ht="31.2" outlineLevel="5">
      <c r="A87" s="12" t="s">
        <v>23</v>
      </c>
      <c r="B87" s="5" t="s">
        <v>5</v>
      </c>
      <c r="C87" s="5" t="s">
        <v>93</v>
      </c>
      <c r="D87" s="5" t="s">
        <v>97</v>
      </c>
      <c r="E87" s="5" t="s">
        <v>24</v>
      </c>
      <c r="F87" s="6">
        <f t="shared" si="26"/>
        <v>19.065000000000001</v>
      </c>
      <c r="G87" s="9">
        <v>19065</v>
      </c>
      <c r="H87" s="35">
        <f t="shared" si="27"/>
        <v>19.065000000000001</v>
      </c>
      <c r="I87" s="36">
        <v>19065</v>
      </c>
      <c r="J87" s="35">
        <f t="shared" si="25"/>
        <v>100</v>
      </c>
      <c r="K87" s="3"/>
    </row>
    <row r="88" spans="1:11" ht="31.2" outlineLevel="4">
      <c r="A88" s="12" t="s">
        <v>98</v>
      </c>
      <c r="B88" s="5" t="s">
        <v>5</v>
      </c>
      <c r="C88" s="5" t="s">
        <v>93</v>
      </c>
      <c r="D88" s="5" t="s">
        <v>99</v>
      </c>
      <c r="E88" s="5" t="s">
        <v>8</v>
      </c>
      <c r="F88" s="6">
        <f>F89</f>
        <v>290.2</v>
      </c>
      <c r="G88" s="9">
        <f>G89</f>
        <v>274996.55</v>
      </c>
      <c r="H88" s="35">
        <f>H89</f>
        <v>174.4</v>
      </c>
      <c r="I88" s="36">
        <f t="shared" ref="I88" si="32">I89</f>
        <v>67585.53</v>
      </c>
      <c r="J88" s="35">
        <f t="shared" si="25"/>
        <v>60.096485182632676</v>
      </c>
      <c r="K88" s="3"/>
    </row>
    <row r="89" spans="1:11" ht="31.2" outlineLevel="5">
      <c r="A89" s="12" t="s">
        <v>23</v>
      </c>
      <c r="B89" s="5" t="s">
        <v>5</v>
      </c>
      <c r="C89" s="5" t="s">
        <v>93</v>
      </c>
      <c r="D89" s="5" t="s">
        <v>99</v>
      </c>
      <c r="E89" s="5" t="s">
        <v>24</v>
      </c>
      <c r="F89" s="6">
        <v>290.2</v>
      </c>
      <c r="G89" s="9">
        <v>274996.55</v>
      </c>
      <c r="H89" s="35">
        <v>174.4</v>
      </c>
      <c r="I89" s="36">
        <v>67585.53</v>
      </c>
      <c r="J89" s="35">
        <f t="shared" si="25"/>
        <v>60.096485182632676</v>
      </c>
      <c r="K89" s="3"/>
    </row>
    <row r="90" spans="1:11" ht="31.2" outlineLevel="4">
      <c r="A90" s="12" t="s">
        <v>100</v>
      </c>
      <c r="B90" s="5" t="s">
        <v>5</v>
      </c>
      <c r="C90" s="5" t="s">
        <v>93</v>
      </c>
      <c r="D90" s="5" t="s">
        <v>101</v>
      </c>
      <c r="E90" s="5" t="s">
        <v>8</v>
      </c>
      <c r="F90" s="6">
        <f t="shared" si="26"/>
        <v>200</v>
      </c>
      <c r="G90" s="9">
        <f>G91</f>
        <v>200000</v>
      </c>
      <c r="H90" s="35">
        <f t="shared" si="27"/>
        <v>150</v>
      </c>
      <c r="I90" s="36">
        <f t="shared" ref="I90" si="33">I91</f>
        <v>150000</v>
      </c>
      <c r="J90" s="35">
        <f t="shared" si="25"/>
        <v>75</v>
      </c>
      <c r="K90" s="3"/>
    </row>
    <row r="91" spans="1:11" ht="31.2" outlineLevel="5">
      <c r="A91" s="12" t="s">
        <v>23</v>
      </c>
      <c r="B91" s="5" t="s">
        <v>5</v>
      </c>
      <c r="C91" s="5" t="s">
        <v>93</v>
      </c>
      <c r="D91" s="5" t="s">
        <v>101</v>
      </c>
      <c r="E91" s="5" t="s">
        <v>24</v>
      </c>
      <c r="F91" s="6">
        <f t="shared" si="26"/>
        <v>200</v>
      </c>
      <c r="G91" s="9">
        <v>200000</v>
      </c>
      <c r="H91" s="35">
        <f t="shared" si="27"/>
        <v>150</v>
      </c>
      <c r="I91" s="36">
        <v>150000</v>
      </c>
      <c r="J91" s="35">
        <f t="shared" si="25"/>
        <v>75</v>
      </c>
      <c r="K91" s="3"/>
    </row>
    <row r="92" spans="1:11" ht="46.8" outlineLevel="4">
      <c r="A92" s="12" t="s">
        <v>102</v>
      </c>
      <c r="B92" s="5" t="s">
        <v>5</v>
      </c>
      <c r="C92" s="5" t="s">
        <v>93</v>
      </c>
      <c r="D92" s="5" t="s">
        <v>103</v>
      </c>
      <c r="E92" s="5" t="s">
        <v>8</v>
      </c>
      <c r="F92" s="6">
        <f t="shared" si="26"/>
        <v>485.90899999999999</v>
      </c>
      <c r="G92" s="9">
        <f>G93</f>
        <v>485909</v>
      </c>
      <c r="H92" s="35">
        <f t="shared" si="27"/>
        <v>485.90899999999999</v>
      </c>
      <c r="I92" s="36">
        <f t="shared" ref="I92" si="34">I93</f>
        <v>485909</v>
      </c>
      <c r="J92" s="35">
        <f t="shared" si="25"/>
        <v>100</v>
      </c>
      <c r="K92" s="3"/>
    </row>
    <row r="93" spans="1:11" ht="31.2" outlineLevel="5">
      <c r="A93" s="12" t="s">
        <v>23</v>
      </c>
      <c r="B93" s="5" t="s">
        <v>5</v>
      </c>
      <c r="C93" s="5" t="s">
        <v>93</v>
      </c>
      <c r="D93" s="5" t="s">
        <v>103</v>
      </c>
      <c r="E93" s="5" t="s">
        <v>24</v>
      </c>
      <c r="F93" s="6">
        <f t="shared" si="26"/>
        <v>485.90899999999999</v>
      </c>
      <c r="G93" s="9">
        <v>485909</v>
      </c>
      <c r="H93" s="35">
        <f t="shared" si="27"/>
        <v>485.90899999999999</v>
      </c>
      <c r="I93" s="36">
        <v>485909</v>
      </c>
      <c r="J93" s="35">
        <f t="shared" si="25"/>
        <v>100</v>
      </c>
      <c r="K93" s="3"/>
    </row>
    <row r="94" spans="1:11" ht="62.4" hidden="1" outlineLevel="3">
      <c r="A94" s="12" t="s">
        <v>104</v>
      </c>
      <c r="B94" s="5" t="s">
        <v>5</v>
      </c>
      <c r="C94" s="5" t="s">
        <v>93</v>
      </c>
      <c r="D94" s="5" t="s">
        <v>105</v>
      </c>
      <c r="E94" s="5" t="s">
        <v>8</v>
      </c>
      <c r="F94" s="6">
        <f t="shared" si="26"/>
        <v>0</v>
      </c>
      <c r="G94" s="9">
        <v>0</v>
      </c>
      <c r="H94" s="35">
        <f t="shared" si="27"/>
        <v>0</v>
      </c>
      <c r="I94" s="36">
        <v>0</v>
      </c>
      <c r="J94" s="35" t="e">
        <f t="shared" si="25"/>
        <v>#DIV/0!</v>
      </c>
      <c r="K94" s="3"/>
    </row>
    <row r="95" spans="1:11" ht="31.2" hidden="1" outlineLevel="4">
      <c r="A95" s="12" t="s">
        <v>106</v>
      </c>
      <c r="B95" s="5" t="s">
        <v>5</v>
      </c>
      <c r="C95" s="5" t="s">
        <v>93</v>
      </c>
      <c r="D95" s="5" t="s">
        <v>107</v>
      </c>
      <c r="E95" s="5" t="s">
        <v>8</v>
      </c>
      <c r="F95" s="6">
        <f t="shared" si="26"/>
        <v>0</v>
      </c>
      <c r="G95" s="9">
        <v>0</v>
      </c>
      <c r="H95" s="35">
        <f t="shared" si="27"/>
        <v>0</v>
      </c>
      <c r="I95" s="36">
        <v>0</v>
      </c>
      <c r="J95" s="35" t="e">
        <f t="shared" si="25"/>
        <v>#DIV/0!</v>
      </c>
      <c r="K95" s="3"/>
    </row>
    <row r="96" spans="1:11" ht="31.2" hidden="1" outlineLevel="5">
      <c r="A96" s="12" t="s">
        <v>23</v>
      </c>
      <c r="B96" s="5" t="s">
        <v>5</v>
      </c>
      <c r="C96" s="5" t="s">
        <v>93</v>
      </c>
      <c r="D96" s="5" t="s">
        <v>107</v>
      </c>
      <c r="E96" s="5" t="s">
        <v>24</v>
      </c>
      <c r="F96" s="6">
        <f t="shared" si="26"/>
        <v>0</v>
      </c>
      <c r="G96" s="9">
        <v>0</v>
      </c>
      <c r="H96" s="35">
        <f t="shared" si="27"/>
        <v>0</v>
      </c>
      <c r="I96" s="36">
        <v>0</v>
      </c>
      <c r="J96" s="35" t="e">
        <f t="shared" si="25"/>
        <v>#DIV/0!</v>
      </c>
      <c r="K96" s="3"/>
    </row>
    <row r="97" spans="1:11" ht="31.2" hidden="1" outlineLevel="4">
      <c r="A97" s="12" t="s">
        <v>108</v>
      </c>
      <c r="B97" s="5" t="s">
        <v>5</v>
      </c>
      <c r="C97" s="5" t="s">
        <v>93</v>
      </c>
      <c r="D97" s="5" t="s">
        <v>109</v>
      </c>
      <c r="E97" s="5" t="s">
        <v>8</v>
      </c>
      <c r="F97" s="6">
        <f t="shared" si="26"/>
        <v>0</v>
      </c>
      <c r="G97" s="9">
        <v>0</v>
      </c>
      <c r="H97" s="35">
        <f t="shared" si="27"/>
        <v>0</v>
      </c>
      <c r="I97" s="36">
        <v>0</v>
      </c>
      <c r="J97" s="35" t="e">
        <f t="shared" si="25"/>
        <v>#DIV/0!</v>
      </c>
      <c r="K97" s="3"/>
    </row>
    <row r="98" spans="1:11" ht="31.2" hidden="1" outlineLevel="5">
      <c r="A98" s="12" t="s">
        <v>23</v>
      </c>
      <c r="B98" s="5" t="s">
        <v>5</v>
      </c>
      <c r="C98" s="5" t="s">
        <v>93</v>
      </c>
      <c r="D98" s="5" t="s">
        <v>109</v>
      </c>
      <c r="E98" s="5" t="s">
        <v>24</v>
      </c>
      <c r="F98" s="6">
        <f t="shared" si="26"/>
        <v>0</v>
      </c>
      <c r="G98" s="9">
        <v>0</v>
      </c>
      <c r="H98" s="35">
        <f t="shared" si="27"/>
        <v>0</v>
      </c>
      <c r="I98" s="36">
        <v>0</v>
      </c>
      <c r="J98" s="35" t="e">
        <f t="shared" si="25"/>
        <v>#DIV/0!</v>
      </c>
      <c r="K98" s="3"/>
    </row>
    <row r="99" spans="1:11" ht="46.8" outlineLevel="3" collapsed="1">
      <c r="A99" s="12" t="s">
        <v>110</v>
      </c>
      <c r="B99" s="5" t="s">
        <v>5</v>
      </c>
      <c r="C99" s="5" t="s">
        <v>93</v>
      </c>
      <c r="D99" s="5" t="s">
        <v>111</v>
      </c>
      <c r="E99" s="5" t="s">
        <v>8</v>
      </c>
      <c r="F99" s="6">
        <f t="shared" si="26"/>
        <v>249.6</v>
      </c>
      <c r="G99" s="9">
        <f>G102</f>
        <v>249600</v>
      </c>
      <c r="H99" s="35">
        <f t="shared" si="27"/>
        <v>0</v>
      </c>
      <c r="I99" s="36">
        <f t="shared" ref="I99" si="35">I102</f>
        <v>0</v>
      </c>
      <c r="J99" s="35">
        <f t="shared" si="25"/>
        <v>0</v>
      </c>
      <c r="K99" s="3"/>
    </row>
    <row r="100" spans="1:11" ht="46.8" hidden="1" outlineLevel="4">
      <c r="A100" s="12" t="s">
        <v>112</v>
      </c>
      <c r="B100" s="5" t="s">
        <v>5</v>
      </c>
      <c r="C100" s="5" t="s">
        <v>93</v>
      </c>
      <c r="D100" s="5" t="s">
        <v>113</v>
      </c>
      <c r="E100" s="5" t="s">
        <v>8</v>
      </c>
      <c r="F100" s="6">
        <f t="shared" si="26"/>
        <v>0</v>
      </c>
      <c r="G100" s="9">
        <v>0</v>
      </c>
      <c r="H100" s="35">
        <f t="shared" si="27"/>
        <v>0</v>
      </c>
      <c r="I100" s="36">
        <v>0</v>
      </c>
      <c r="J100" s="35" t="e">
        <f t="shared" si="25"/>
        <v>#DIV/0!</v>
      </c>
      <c r="K100" s="3"/>
    </row>
    <row r="101" spans="1:11" ht="31.2" hidden="1" outlineLevel="5">
      <c r="A101" s="12" t="s">
        <v>23</v>
      </c>
      <c r="B101" s="5" t="s">
        <v>5</v>
      </c>
      <c r="C101" s="5" t="s">
        <v>93</v>
      </c>
      <c r="D101" s="5" t="s">
        <v>113</v>
      </c>
      <c r="E101" s="5" t="s">
        <v>24</v>
      </c>
      <c r="F101" s="6">
        <f t="shared" si="26"/>
        <v>0</v>
      </c>
      <c r="G101" s="9">
        <v>0</v>
      </c>
      <c r="H101" s="35">
        <f t="shared" si="27"/>
        <v>0</v>
      </c>
      <c r="I101" s="36">
        <v>0</v>
      </c>
      <c r="J101" s="35" t="e">
        <f t="shared" si="25"/>
        <v>#DIV/0!</v>
      </c>
      <c r="K101" s="3"/>
    </row>
    <row r="102" spans="1:11" ht="31.2" outlineLevel="4" collapsed="1">
      <c r="A102" s="12" t="s">
        <v>114</v>
      </c>
      <c r="B102" s="5" t="s">
        <v>5</v>
      </c>
      <c r="C102" s="5" t="s">
        <v>93</v>
      </c>
      <c r="D102" s="5" t="s">
        <v>115</v>
      </c>
      <c r="E102" s="5" t="s">
        <v>8</v>
      </c>
      <c r="F102" s="6">
        <f t="shared" si="26"/>
        <v>249.6</v>
      </c>
      <c r="G102" s="9">
        <f>G103</f>
        <v>249600</v>
      </c>
      <c r="H102" s="35">
        <f t="shared" si="27"/>
        <v>0</v>
      </c>
      <c r="I102" s="36">
        <f t="shared" ref="I102" si="36">I103</f>
        <v>0</v>
      </c>
      <c r="J102" s="35">
        <f t="shared" si="25"/>
        <v>0</v>
      </c>
      <c r="K102" s="3"/>
    </row>
    <row r="103" spans="1:11" ht="31.2" outlineLevel="5">
      <c r="A103" s="12" t="s">
        <v>23</v>
      </c>
      <c r="B103" s="5" t="s">
        <v>5</v>
      </c>
      <c r="C103" s="5" t="s">
        <v>93</v>
      </c>
      <c r="D103" s="5" t="s">
        <v>115</v>
      </c>
      <c r="E103" s="5" t="s">
        <v>24</v>
      </c>
      <c r="F103" s="6">
        <f t="shared" si="26"/>
        <v>249.6</v>
      </c>
      <c r="G103" s="9">
        <v>249600</v>
      </c>
      <c r="H103" s="35">
        <f t="shared" si="27"/>
        <v>0</v>
      </c>
      <c r="I103" s="36">
        <v>0</v>
      </c>
      <c r="J103" s="35">
        <f t="shared" si="25"/>
        <v>0</v>
      </c>
      <c r="K103" s="3"/>
    </row>
    <row r="104" spans="1:11" outlineLevel="1">
      <c r="A104" s="15" t="s">
        <v>116</v>
      </c>
      <c r="B104" s="7" t="s">
        <v>5</v>
      </c>
      <c r="C104" s="7" t="s">
        <v>117</v>
      </c>
      <c r="D104" s="7" t="s">
        <v>7</v>
      </c>
      <c r="E104" s="7" t="s">
        <v>8</v>
      </c>
      <c r="F104" s="8">
        <v>0</v>
      </c>
      <c r="G104" s="9">
        <f>G105</f>
        <v>4500</v>
      </c>
      <c r="H104" s="35">
        <f t="shared" si="27"/>
        <v>0</v>
      </c>
      <c r="I104" s="36">
        <f t="shared" ref="I104:I107" si="37">I105</f>
        <v>0</v>
      </c>
      <c r="J104" s="35" t="e">
        <f t="shared" si="25"/>
        <v>#DIV/0!</v>
      </c>
      <c r="K104" s="3"/>
    </row>
    <row r="105" spans="1:11" ht="31.2" outlineLevel="2">
      <c r="A105" s="12" t="s">
        <v>118</v>
      </c>
      <c r="B105" s="5" t="s">
        <v>5</v>
      </c>
      <c r="C105" s="5" t="s">
        <v>119</v>
      </c>
      <c r="D105" s="5" t="s">
        <v>7</v>
      </c>
      <c r="E105" s="5" t="s">
        <v>8</v>
      </c>
      <c r="F105" s="6">
        <v>0</v>
      </c>
      <c r="G105" s="9">
        <f>G106</f>
        <v>4500</v>
      </c>
      <c r="H105" s="35">
        <f t="shared" si="27"/>
        <v>0</v>
      </c>
      <c r="I105" s="36">
        <f t="shared" si="37"/>
        <v>0</v>
      </c>
      <c r="J105" s="35" t="e">
        <f t="shared" si="25"/>
        <v>#DIV/0!</v>
      </c>
      <c r="K105" s="3"/>
    </row>
    <row r="106" spans="1:11" ht="78" outlineLevel="3">
      <c r="A106" s="12" t="s">
        <v>13</v>
      </c>
      <c r="B106" s="5" t="s">
        <v>5</v>
      </c>
      <c r="C106" s="5" t="s">
        <v>119</v>
      </c>
      <c r="D106" s="5" t="s">
        <v>14</v>
      </c>
      <c r="E106" s="5" t="s">
        <v>8</v>
      </c>
      <c r="F106" s="6">
        <v>0</v>
      </c>
      <c r="G106" s="9">
        <f>G107</f>
        <v>4500</v>
      </c>
      <c r="H106" s="35">
        <f t="shared" si="27"/>
        <v>0</v>
      </c>
      <c r="I106" s="36">
        <f t="shared" si="37"/>
        <v>0</v>
      </c>
      <c r="J106" s="35">
        <v>0</v>
      </c>
      <c r="K106" s="3"/>
    </row>
    <row r="107" spans="1:11" ht="46.8" outlineLevel="4">
      <c r="A107" s="12" t="s">
        <v>120</v>
      </c>
      <c r="B107" s="5" t="s">
        <v>5</v>
      </c>
      <c r="C107" s="5" t="s">
        <v>119</v>
      </c>
      <c r="D107" s="5" t="s">
        <v>121</v>
      </c>
      <c r="E107" s="5" t="s">
        <v>8</v>
      </c>
      <c r="F107" s="6">
        <v>0</v>
      </c>
      <c r="G107" s="9">
        <f>G108</f>
        <v>4500</v>
      </c>
      <c r="H107" s="35">
        <f t="shared" si="27"/>
        <v>0</v>
      </c>
      <c r="I107" s="36">
        <f t="shared" si="37"/>
        <v>0</v>
      </c>
      <c r="J107" s="35">
        <v>0</v>
      </c>
      <c r="K107" s="3"/>
    </row>
    <row r="108" spans="1:11" ht="31.2" outlineLevel="5">
      <c r="A108" s="12" t="s">
        <v>23</v>
      </c>
      <c r="B108" s="5" t="s">
        <v>5</v>
      </c>
      <c r="C108" s="5" t="s">
        <v>119</v>
      </c>
      <c r="D108" s="5" t="s">
        <v>121</v>
      </c>
      <c r="E108" s="5" t="s">
        <v>24</v>
      </c>
      <c r="F108" s="6">
        <v>0</v>
      </c>
      <c r="G108" s="9">
        <v>4500</v>
      </c>
      <c r="H108" s="35">
        <f t="shared" si="27"/>
        <v>0</v>
      </c>
      <c r="I108" s="36">
        <v>0</v>
      </c>
      <c r="J108" s="35">
        <v>0</v>
      </c>
      <c r="K108" s="3"/>
    </row>
    <row r="109" spans="1:11" outlineLevel="1">
      <c r="A109" s="15" t="s">
        <v>122</v>
      </c>
      <c r="B109" s="7" t="s">
        <v>5</v>
      </c>
      <c r="C109" s="7" t="s">
        <v>123</v>
      </c>
      <c r="D109" s="7" t="s">
        <v>7</v>
      </c>
      <c r="E109" s="7" t="s">
        <v>8</v>
      </c>
      <c r="F109" s="8">
        <f>F110</f>
        <v>1961.1</v>
      </c>
      <c r="G109" s="8">
        <f t="shared" ref="G109:H110" si="38">G110</f>
        <v>1777586.3</v>
      </c>
      <c r="H109" s="48">
        <f t="shared" si="38"/>
        <v>1095.9000000000001</v>
      </c>
      <c r="I109" s="36">
        <f t="shared" ref="I109:I111" si="39">I110</f>
        <v>687320.15</v>
      </c>
      <c r="J109" s="35">
        <f t="shared" si="25"/>
        <v>55.881903013614817</v>
      </c>
      <c r="K109" s="3"/>
    </row>
    <row r="110" spans="1:11" outlineLevel="2">
      <c r="A110" s="12" t="s">
        <v>124</v>
      </c>
      <c r="B110" s="5" t="s">
        <v>5</v>
      </c>
      <c r="C110" s="5" t="s">
        <v>125</v>
      </c>
      <c r="D110" s="5" t="s">
        <v>7</v>
      </c>
      <c r="E110" s="5" t="s">
        <v>8</v>
      </c>
      <c r="F110" s="6">
        <f>F111</f>
        <v>1961.1</v>
      </c>
      <c r="G110" s="6">
        <f t="shared" si="38"/>
        <v>1777586.3</v>
      </c>
      <c r="H110" s="47">
        <f t="shared" si="38"/>
        <v>1095.9000000000001</v>
      </c>
      <c r="I110" s="36">
        <f t="shared" si="39"/>
        <v>687320.15</v>
      </c>
      <c r="J110" s="35">
        <f t="shared" si="25"/>
        <v>55.881903013614817</v>
      </c>
      <c r="K110" s="3"/>
    </row>
    <row r="111" spans="1:11" ht="62.4" outlineLevel="3">
      <c r="A111" s="12" t="s">
        <v>126</v>
      </c>
      <c r="B111" s="5" t="s">
        <v>5</v>
      </c>
      <c r="C111" s="5" t="s">
        <v>125</v>
      </c>
      <c r="D111" s="5" t="s">
        <v>127</v>
      </c>
      <c r="E111" s="5" t="s">
        <v>8</v>
      </c>
      <c r="F111" s="6">
        <f>F112</f>
        <v>1961.1</v>
      </c>
      <c r="G111" s="6">
        <f t="shared" ref="G111:H111" si="40">G112</f>
        <v>1777586.3</v>
      </c>
      <c r="H111" s="47">
        <f t="shared" si="40"/>
        <v>1095.9000000000001</v>
      </c>
      <c r="I111" s="36">
        <f t="shared" si="39"/>
        <v>687320.15</v>
      </c>
      <c r="J111" s="35">
        <f t="shared" si="25"/>
        <v>55.881903013614817</v>
      </c>
      <c r="K111" s="3"/>
    </row>
    <row r="112" spans="1:11" outlineLevel="4">
      <c r="A112" s="12" t="s">
        <v>128</v>
      </c>
      <c r="B112" s="5" t="s">
        <v>5</v>
      </c>
      <c r="C112" s="5" t="s">
        <v>125</v>
      </c>
      <c r="D112" s="5" t="s">
        <v>129</v>
      </c>
      <c r="E112" s="5" t="s">
        <v>8</v>
      </c>
      <c r="F112" s="6">
        <f>F113+F114</f>
        <v>1961.1</v>
      </c>
      <c r="G112" s="6">
        <f t="shared" ref="G112:H112" si="41">G113+G114</f>
        <v>1777586.3</v>
      </c>
      <c r="H112" s="47">
        <f t="shared" si="41"/>
        <v>1095.9000000000001</v>
      </c>
      <c r="I112" s="36">
        <f t="shared" ref="I112" si="42">I113+I114</f>
        <v>687320.15</v>
      </c>
      <c r="J112" s="35">
        <f t="shared" si="25"/>
        <v>55.881903013614817</v>
      </c>
      <c r="K112" s="3"/>
    </row>
    <row r="113" spans="1:11" ht="78" outlineLevel="5">
      <c r="A113" s="12" t="s">
        <v>17</v>
      </c>
      <c r="B113" s="5" t="s">
        <v>5</v>
      </c>
      <c r="C113" s="5" t="s">
        <v>125</v>
      </c>
      <c r="D113" s="5" t="s">
        <v>129</v>
      </c>
      <c r="E113" s="5" t="s">
        <v>18</v>
      </c>
      <c r="F113" s="6">
        <v>1293.0999999999999</v>
      </c>
      <c r="G113" s="9">
        <v>1250550.32</v>
      </c>
      <c r="H113" s="35">
        <v>787.5</v>
      </c>
      <c r="I113" s="36">
        <f>395478.96+119736.64</f>
        <v>515215.60000000003</v>
      </c>
      <c r="J113" s="35">
        <f t="shared" si="25"/>
        <v>60.900162400433068</v>
      </c>
      <c r="K113" s="3"/>
    </row>
    <row r="114" spans="1:11" ht="31.2" outlineLevel="5">
      <c r="A114" s="12" t="s">
        <v>23</v>
      </c>
      <c r="B114" s="5" t="s">
        <v>5</v>
      </c>
      <c r="C114" s="5" t="s">
        <v>125</v>
      </c>
      <c r="D114" s="5" t="s">
        <v>129</v>
      </c>
      <c r="E114" s="5" t="s">
        <v>24</v>
      </c>
      <c r="F114" s="6">
        <v>668</v>
      </c>
      <c r="G114" s="9">
        <v>527035.98</v>
      </c>
      <c r="H114" s="35">
        <v>308.39999999999998</v>
      </c>
      <c r="I114" s="36">
        <v>172104.55</v>
      </c>
      <c r="J114" s="35">
        <f t="shared" si="25"/>
        <v>46.167664670658681</v>
      </c>
      <c r="K114" s="3"/>
    </row>
    <row r="115" spans="1:11" outlineLevel="1">
      <c r="A115" s="15" t="s">
        <v>130</v>
      </c>
      <c r="B115" s="7" t="s">
        <v>5</v>
      </c>
      <c r="C115" s="7" t="s">
        <v>131</v>
      </c>
      <c r="D115" s="7" t="s">
        <v>7</v>
      </c>
      <c r="E115" s="7" t="s">
        <v>8</v>
      </c>
      <c r="F115" s="8">
        <f t="shared" si="26"/>
        <v>39.491999999999997</v>
      </c>
      <c r="G115" s="9">
        <f>G116</f>
        <v>39492</v>
      </c>
      <c r="H115" s="35">
        <f>H116</f>
        <v>27.9</v>
      </c>
      <c r="I115" s="36">
        <f t="shared" ref="I115:I118" si="43">I116</f>
        <v>17583</v>
      </c>
      <c r="J115" s="35">
        <f t="shared" si="25"/>
        <v>70.647219690063807</v>
      </c>
      <c r="K115" s="3"/>
    </row>
    <row r="116" spans="1:11" outlineLevel="2">
      <c r="A116" s="12" t="s">
        <v>132</v>
      </c>
      <c r="B116" s="5" t="s">
        <v>5</v>
      </c>
      <c r="C116" s="5" t="s">
        <v>133</v>
      </c>
      <c r="D116" s="5" t="s">
        <v>7</v>
      </c>
      <c r="E116" s="5" t="s">
        <v>8</v>
      </c>
      <c r="F116" s="6">
        <f t="shared" si="26"/>
        <v>39.491999999999997</v>
      </c>
      <c r="G116" s="9">
        <f>G117</f>
        <v>39492</v>
      </c>
      <c r="H116" s="35">
        <f>H117</f>
        <v>27.9</v>
      </c>
      <c r="I116" s="36">
        <f t="shared" si="43"/>
        <v>17583</v>
      </c>
      <c r="J116" s="35">
        <f t="shared" si="25"/>
        <v>70.647219690063807</v>
      </c>
      <c r="K116" s="3"/>
    </row>
    <row r="117" spans="1:11" ht="78" outlineLevel="3">
      <c r="A117" s="12" t="s">
        <v>13</v>
      </c>
      <c r="B117" s="5" t="s">
        <v>5</v>
      </c>
      <c r="C117" s="5" t="s">
        <v>133</v>
      </c>
      <c r="D117" s="5" t="s">
        <v>14</v>
      </c>
      <c r="E117" s="5" t="s">
        <v>8</v>
      </c>
      <c r="F117" s="6">
        <f t="shared" si="26"/>
        <v>39.491999999999997</v>
      </c>
      <c r="G117" s="9">
        <f>G118</f>
        <v>39492</v>
      </c>
      <c r="H117" s="35">
        <f>H118</f>
        <v>27.9</v>
      </c>
      <c r="I117" s="36">
        <f t="shared" si="43"/>
        <v>17583</v>
      </c>
      <c r="J117" s="35">
        <f t="shared" si="25"/>
        <v>70.647219690063807</v>
      </c>
      <c r="K117" s="3"/>
    </row>
    <row r="118" spans="1:11" ht="31.2" outlineLevel="4">
      <c r="A118" s="12" t="s">
        <v>134</v>
      </c>
      <c r="B118" s="5" t="s">
        <v>5</v>
      </c>
      <c r="C118" s="5" t="s">
        <v>133</v>
      </c>
      <c r="D118" s="5" t="s">
        <v>135</v>
      </c>
      <c r="E118" s="5" t="s">
        <v>8</v>
      </c>
      <c r="F118" s="6">
        <f t="shared" si="26"/>
        <v>39.491999999999997</v>
      </c>
      <c r="G118" s="9">
        <f>G119</f>
        <v>39492</v>
      </c>
      <c r="H118" s="35">
        <f>H119</f>
        <v>27.9</v>
      </c>
      <c r="I118" s="36">
        <f t="shared" si="43"/>
        <v>17583</v>
      </c>
      <c r="J118" s="35">
        <f t="shared" si="25"/>
        <v>70.647219690063807</v>
      </c>
      <c r="K118" s="3"/>
    </row>
    <row r="119" spans="1:11" ht="31.2" outlineLevel="5">
      <c r="A119" s="12" t="s">
        <v>136</v>
      </c>
      <c r="B119" s="5" t="s">
        <v>5</v>
      </c>
      <c r="C119" s="5" t="s">
        <v>133</v>
      </c>
      <c r="D119" s="5" t="s">
        <v>135</v>
      </c>
      <c r="E119" s="5" t="s">
        <v>137</v>
      </c>
      <c r="F119" s="6">
        <f t="shared" si="26"/>
        <v>39.491999999999997</v>
      </c>
      <c r="G119" s="9">
        <v>39492</v>
      </c>
      <c r="H119" s="35">
        <v>27.9</v>
      </c>
      <c r="I119" s="36">
        <v>17583</v>
      </c>
      <c r="J119" s="35">
        <f t="shared" si="25"/>
        <v>70.647219690063807</v>
      </c>
      <c r="K119" s="3"/>
    </row>
    <row r="120" spans="1:11" outlineLevel="1">
      <c r="A120" s="15" t="s">
        <v>138</v>
      </c>
      <c r="B120" s="7" t="s">
        <v>5</v>
      </c>
      <c r="C120" s="7" t="s">
        <v>139</v>
      </c>
      <c r="D120" s="7" t="s">
        <v>7</v>
      </c>
      <c r="E120" s="7" t="s">
        <v>8</v>
      </c>
      <c r="F120" s="8">
        <f t="shared" si="26"/>
        <v>7</v>
      </c>
      <c r="G120" s="9">
        <f>G121</f>
        <v>7000</v>
      </c>
      <c r="H120" s="35">
        <f t="shared" si="27"/>
        <v>3.8</v>
      </c>
      <c r="I120" s="36">
        <f t="shared" ref="I120:I123" si="44">I121</f>
        <v>3800</v>
      </c>
      <c r="J120" s="35">
        <f t="shared" si="25"/>
        <v>54.285714285714285</v>
      </c>
      <c r="K120" s="3"/>
    </row>
    <row r="121" spans="1:11" outlineLevel="2">
      <c r="A121" s="12" t="s">
        <v>140</v>
      </c>
      <c r="B121" s="5" t="s">
        <v>5</v>
      </c>
      <c r="C121" s="5" t="s">
        <v>141</v>
      </c>
      <c r="D121" s="5" t="s">
        <v>7</v>
      </c>
      <c r="E121" s="5" t="s">
        <v>8</v>
      </c>
      <c r="F121" s="6">
        <f t="shared" si="26"/>
        <v>7</v>
      </c>
      <c r="G121" s="9">
        <f>G122</f>
        <v>7000</v>
      </c>
      <c r="H121" s="35">
        <f t="shared" si="27"/>
        <v>3.8</v>
      </c>
      <c r="I121" s="36">
        <f t="shared" si="44"/>
        <v>3800</v>
      </c>
      <c r="J121" s="35">
        <f t="shared" si="25"/>
        <v>54.285714285714285</v>
      </c>
      <c r="K121" s="3"/>
    </row>
    <row r="122" spans="1:11" ht="46.8" outlineLevel="3">
      <c r="A122" s="12" t="s">
        <v>142</v>
      </c>
      <c r="B122" s="5" t="s">
        <v>5</v>
      </c>
      <c r="C122" s="5" t="s">
        <v>141</v>
      </c>
      <c r="D122" s="5" t="s">
        <v>143</v>
      </c>
      <c r="E122" s="5" t="s">
        <v>8</v>
      </c>
      <c r="F122" s="6">
        <f t="shared" si="26"/>
        <v>7</v>
      </c>
      <c r="G122" s="9">
        <f>G123</f>
        <v>7000</v>
      </c>
      <c r="H122" s="35">
        <f t="shared" si="27"/>
        <v>3.8</v>
      </c>
      <c r="I122" s="36">
        <f t="shared" si="44"/>
        <v>3800</v>
      </c>
      <c r="J122" s="35">
        <f t="shared" si="25"/>
        <v>54.285714285714285</v>
      </c>
      <c r="K122" s="3"/>
    </row>
    <row r="123" spans="1:11" ht="31.2" outlineLevel="4">
      <c r="A123" s="12" t="s">
        <v>144</v>
      </c>
      <c r="B123" s="5" t="s">
        <v>5</v>
      </c>
      <c r="C123" s="5" t="s">
        <v>141</v>
      </c>
      <c r="D123" s="5" t="s">
        <v>145</v>
      </c>
      <c r="E123" s="5" t="s">
        <v>8</v>
      </c>
      <c r="F123" s="6">
        <f>G123/1000</f>
        <v>7</v>
      </c>
      <c r="G123" s="9">
        <f>G124</f>
        <v>7000</v>
      </c>
      <c r="H123" s="35">
        <f t="shared" si="27"/>
        <v>3.8</v>
      </c>
      <c r="I123" s="36">
        <f t="shared" si="44"/>
        <v>3800</v>
      </c>
      <c r="J123" s="35">
        <f t="shared" si="25"/>
        <v>54.285714285714285</v>
      </c>
      <c r="K123" s="3"/>
    </row>
    <row r="124" spans="1:11" ht="31.2" outlineLevel="4">
      <c r="A124" s="12" t="s">
        <v>23</v>
      </c>
      <c r="B124" s="5">
        <v>981</v>
      </c>
      <c r="C124" s="5">
        <v>1102</v>
      </c>
      <c r="D124" s="5">
        <v>1000004010</v>
      </c>
      <c r="E124" s="5">
        <v>200</v>
      </c>
      <c r="F124" s="6">
        <f>G124/1000</f>
        <v>7</v>
      </c>
      <c r="G124" s="9">
        <v>7000</v>
      </c>
      <c r="H124" s="35">
        <f t="shared" si="27"/>
        <v>3.8</v>
      </c>
      <c r="I124" s="36">
        <v>3800</v>
      </c>
      <c r="J124" s="35">
        <f t="shared" si="25"/>
        <v>54.285714285714285</v>
      </c>
      <c r="K124" s="3"/>
    </row>
    <row r="125" spans="1:11" ht="31.2" hidden="1" outlineLevel="5">
      <c r="A125" s="17" t="s">
        <v>136</v>
      </c>
      <c r="B125" s="18" t="s">
        <v>5</v>
      </c>
      <c r="C125" s="18" t="s">
        <v>141</v>
      </c>
      <c r="D125" s="18" t="s">
        <v>145</v>
      </c>
      <c r="E125" s="18" t="s">
        <v>137</v>
      </c>
      <c r="F125" s="6">
        <f>G125/1000</f>
        <v>0</v>
      </c>
      <c r="G125" s="9">
        <v>0</v>
      </c>
      <c r="H125" s="35">
        <f t="shared" si="27"/>
        <v>0</v>
      </c>
      <c r="I125" s="36">
        <v>0</v>
      </c>
      <c r="J125" s="35" t="e">
        <f t="shared" si="25"/>
        <v>#DIV/0!</v>
      </c>
      <c r="K125" s="3"/>
    </row>
    <row r="126" spans="1:11" ht="18.75" customHeight="1" collapsed="1">
      <c r="A126" s="39" t="s">
        <v>146</v>
      </c>
      <c r="B126" s="40"/>
      <c r="C126" s="40"/>
      <c r="D126" s="40"/>
      <c r="E126" s="40"/>
      <c r="F126" s="16">
        <v>2184.1</v>
      </c>
      <c r="G126" s="10">
        <f>G120+G115+G109+G104+G73+G50+G45+G39+G12</f>
        <v>21346949.270000003</v>
      </c>
      <c r="H126" s="35">
        <v>10470.299999999999</v>
      </c>
      <c r="I126" s="37">
        <f t="shared" ref="I126" si="45">I120+I115+I109+I104+I73+I50+I45+I39+I12</f>
        <v>5295551.17</v>
      </c>
      <c r="J126" s="38"/>
      <c r="K126" s="3"/>
    </row>
    <row r="127" spans="1:11" ht="12.75" customHeight="1">
      <c r="A127" s="13"/>
      <c r="B127" s="3"/>
      <c r="C127" s="3"/>
      <c r="D127" s="3"/>
      <c r="E127" s="3"/>
      <c r="F127" s="3"/>
      <c r="G127" s="3"/>
      <c r="H127" s="30"/>
      <c r="I127" s="3"/>
      <c r="J127" s="30"/>
      <c r="K127" s="3"/>
    </row>
    <row r="128" spans="1:11" ht="25.65" customHeight="1">
      <c r="A128" s="41"/>
      <c r="B128" s="42"/>
      <c r="C128" s="42"/>
      <c r="D128" s="42"/>
      <c r="E128" s="42"/>
      <c r="F128" s="42"/>
      <c r="G128" s="42"/>
      <c r="H128" s="31"/>
      <c r="I128" s="23"/>
      <c r="J128" s="31"/>
      <c r="K128" s="3"/>
    </row>
  </sheetData>
  <mergeCells count="8">
    <mergeCell ref="A126:E126"/>
    <mergeCell ref="A128:G128"/>
    <mergeCell ref="A6:K6"/>
    <mergeCell ref="A7:K7"/>
    <mergeCell ref="F1:N1"/>
    <mergeCell ref="F2:N2"/>
    <mergeCell ref="F3:N3"/>
    <mergeCell ref="F4:N4"/>
  </mergeCells>
  <pageMargins left="0.78749999999999998" right="0.59027779999999996" top="0.59027779999999996" bottom="0.59027779999999996" header="0.39374999999999999" footer="0.51180550000000002"/>
  <pageSetup paperSize="9" scale="78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7"/>
  <sheetViews>
    <sheetView showGridLines="0" zoomScaleSheetLayoutView="100" workbookViewId="0">
      <selection activeCell="K12" sqref="K12"/>
    </sheetView>
  </sheetViews>
  <sheetFormatPr defaultColWidth="9.109375" defaultRowHeight="15.6" outlineLevelRow="5"/>
  <cols>
    <col min="1" max="1" width="55.5546875" style="14" customWidth="1"/>
    <col min="2" max="3" width="7.6640625" style="2" customWidth="1"/>
    <col min="4" max="4" width="10.66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1.6640625" style="32" customWidth="1"/>
    <col min="9" max="9" width="11.6640625" style="2" hidden="1" customWidth="1"/>
    <col min="10" max="10" width="11.6640625" style="32" customWidth="1"/>
    <col min="11" max="11" width="9.109375" style="2" customWidth="1"/>
    <col min="12" max="16384" width="9.109375" style="1"/>
  </cols>
  <sheetData>
    <row r="1" spans="1:14" ht="14.4">
      <c r="A1" s="24"/>
      <c r="B1" s="24"/>
      <c r="C1" s="24"/>
      <c r="D1" s="24"/>
      <c r="E1" s="24"/>
      <c r="F1" s="44" t="s">
        <v>152</v>
      </c>
      <c r="G1" s="44"/>
      <c r="H1" s="44"/>
      <c r="I1" s="44"/>
      <c r="J1" s="44"/>
      <c r="K1" s="44"/>
      <c r="L1" s="44"/>
      <c r="M1" s="44"/>
      <c r="N1" s="44"/>
    </row>
    <row r="2" spans="1:14" ht="16.8">
      <c r="A2" s="25"/>
      <c r="B2" s="25"/>
      <c r="C2" s="25"/>
      <c r="D2" s="24"/>
      <c r="E2" s="24"/>
      <c r="F2" s="44" t="s">
        <v>153</v>
      </c>
      <c r="G2" s="44"/>
      <c r="H2" s="44"/>
      <c r="I2" s="44"/>
      <c r="J2" s="44"/>
      <c r="K2" s="44"/>
      <c r="L2" s="44"/>
      <c r="M2" s="44"/>
      <c r="N2" s="44"/>
    </row>
    <row r="3" spans="1:14" ht="14.4">
      <c r="A3" s="24"/>
      <c r="B3" s="24"/>
      <c r="C3" s="24"/>
      <c r="D3" s="24"/>
      <c r="E3" s="24"/>
      <c r="F3" s="44" t="s">
        <v>154</v>
      </c>
      <c r="G3" s="44"/>
      <c r="H3" s="44"/>
      <c r="I3" s="44"/>
      <c r="J3" s="44"/>
      <c r="K3" s="44"/>
      <c r="L3" s="44"/>
      <c r="M3" s="44"/>
      <c r="N3" s="44"/>
    </row>
    <row r="4" spans="1:14" ht="14.4">
      <c r="A4" s="26"/>
      <c r="B4" s="26"/>
      <c r="C4" s="26"/>
      <c r="D4" s="24"/>
      <c r="E4" s="24"/>
      <c r="F4" s="44" t="s">
        <v>162</v>
      </c>
      <c r="G4" s="44"/>
      <c r="H4" s="44"/>
      <c r="I4" s="44"/>
      <c r="J4" s="44"/>
      <c r="K4" s="44"/>
      <c r="L4" s="44"/>
      <c r="M4" s="44"/>
      <c r="N4" s="44"/>
    </row>
    <row r="5" spans="1:14" ht="14.4">
      <c r="A5" s="24"/>
      <c r="B5" s="24"/>
      <c r="C5" s="24"/>
      <c r="D5" s="24"/>
      <c r="E5" s="24"/>
      <c r="F5" s="24"/>
      <c r="G5" s="24"/>
      <c r="H5" s="28"/>
      <c r="I5" s="24"/>
      <c r="J5" s="28"/>
      <c r="K5" s="24"/>
      <c r="L5" s="24"/>
      <c r="M5" s="24"/>
      <c r="N5" s="24"/>
    </row>
    <row r="6" spans="1:14">
      <c r="A6" s="46" t="s">
        <v>155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</row>
    <row r="7" spans="1:14">
      <c r="A7" s="45" t="s">
        <v>163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ht="17.25" customHeight="1">
      <c r="A8" s="45" t="s">
        <v>156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  <row r="9" spans="1:14" ht="63.75" customHeight="1">
      <c r="A9" s="11" t="s">
        <v>147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157</v>
      </c>
      <c r="G9" s="4" t="s">
        <v>157</v>
      </c>
      <c r="H9" s="27" t="s">
        <v>158</v>
      </c>
      <c r="I9" s="4"/>
      <c r="J9" s="27" t="s">
        <v>159</v>
      </c>
      <c r="K9" s="3"/>
    </row>
    <row r="10" spans="1:14" ht="46.8">
      <c r="A10" s="15" t="s">
        <v>4</v>
      </c>
      <c r="B10" s="7" t="s">
        <v>5</v>
      </c>
      <c r="C10" s="7" t="s">
        <v>6</v>
      </c>
      <c r="D10" s="7" t="s">
        <v>7</v>
      </c>
      <c r="E10" s="7" t="s">
        <v>8</v>
      </c>
      <c r="F10" s="8">
        <f>G10/1000</f>
        <v>21362.557270000005</v>
      </c>
      <c r="G10" s="9">
        <f>G11+G38+G44+G49+G72+G103+G108+G114+G119</f>
        <v>21362557.270000003</v>
      </c>
      <c r="H10" s="29">
        <f>I10/1000</f>
        <v>5295.5511700000006</v>
      </c>
      <c r="I10" s="9">
        <f t="shared" ref="I10" si="0">I11+I38+I44+I49+I72+I103+I108+I114+I119</f>
        <v>5295551.1700000009</v>
      </c>
      <c r="J10" s="29">
        <f>H10/F10*100</f>
        <v>24.788938435927243</v>
      </c>
      <c r="K10" s="3"/>
    </row>
    <row r="11" spans="1:14" outlineLevel="1">
      <c r="A11" s="15" t="s">
        <v>9</v>
      </c>
      <c r="B11" s="7" t="s">
        <v>5</v>
      </c>
      <c r="C11" s="7" t="s">
        <v>10</v>
      </c>
      <c r="D11" s="7" t="s">
        <v>7</v>
      </c>
      <c r="E11" s="7" t="s">
        <v>8</v>
      </c>
      <c r="F11" s="8">
        <f t="shared" ref="F11:F76" si="1">G11/1000</f>
        <v>4102.5361199999998</v>
      </c>
      <c r="G11" s="9">
        <f>G12+G16+G22+G26</f>
        <v>4102536.12</v>
      </c>
      <c r="H11" s="29">
        <f t="shared" ref="H11:H74" si="2">I11/1000</f>
        <v>1733.6619300000002</v>
      </c>
      <c r="I11" s="9">
        <f t="shared" ref="I11" si="3">I12+I16+I22+I26</f>
        <v>1733661.9300000002</v>
      </c>
      <c r="J11" s="29">
        <f t="shared" ref="J11:J74" si="4">H11/F11*100</f>
        <v>42.258297777034571</v>
      </c>
      <c r="K11" s="3"/>
    </row>
    <row r="12" spans="1:14" ht="46.8" outlineLevel="2">
      <c r="A12" s="12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6">
        <f t="shared" si="1"/>
        <v>629.21471999999994</v>
      </c>
      <c r="G12" s="9">
        <f>G13</f>
        <v>629214.71999999997</v>
      </c>
      <c r="H12" s="29">
        <f t="shared" si="2"/>
        <v>301.55485999999996</v>
      </c>
      <c r="I12" s="9">
        <f t="shared" ref="I12:I13" si="5">I13</f>
        <v>301554.86</v>
      </c>
      <c r="J12" s="29">
        <f t="shared" si="4"/>
        <v>47.925588899128108</v>
      </c>
      <c r="K12" s="3"/>
    </row>
    <row r="13" spans="1:14" ht="78" outlineLevel="3">
      <c r="A13" s="12" t="s">
        <v>13</v>
      </c>
      <c r="B13" s="5" t="s">
        <v>5</v>
      </c>
      <c r="C13" s="5" t="s">
        <v>12</v>
      </c>
      <c r="D13" s="5" t="s">
        <v>14</v>
      </c>
      <c r="E13" s="5" t="s">
        <v>8</v>
      </c>
      <c r="F13" s="6">
        <f t="shared" si="1"/>
        <v>629.21471999999994</v>
      </c>
      <c r="G13" s="9">
        <f>G14</f>
        <v>629214.71999999997</v>
      </c>
      <c r="H13" s="29">
        <f t="shared" si="2"/>
        <v>301.55485999999996</v>
      </c>
      <c r="I13" s="9">
        <f t="shared" si="5"/>
        <v>301554.86</v>
      </c>
      <c r="J13" s="29">
        <f t="shared" si="4"/>
        <v>47.925588899128108</v>
      </c>
      <c r="K13" s="3"/>
    </row>
    <row r="14" spans="1:14" outlineLevel="4">
      <c r="A14" s="12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6">
        <f t="shared" si="1"/>
        <v>629.21471999999994</v>
      </c>
      <c r="G14" s="9">
        <v>629214.71999999997</v>
      </c>
      <c r="H14" s="29">
        <f t="shared" si="2"/>
        <v>301.55485999999996</v>
      </c>
      <c r="I14" s="9">
        <f>I15</f>
        <v>301554.86</v>
      </c>
      <c r="J14" s="29">
        <f t="shared" si="4"/>
        <v>47.925588899128108</v>
      </c>
      <c r="K14" s="3"/>
    </row>
    <row r="15" spans="1:14" ht="78" outlineLevel="5">
      <c r="A15" s="12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6">
        <f t="shared" si="1"/>
        <v>629.21471999999994</v>
      </c>
      <c r="G15" s="9">
        <v>629214.71999999997</v>
      </c>
      <c r="H15" s="29">
        <f t="shared" si="2"/>
        <v>301.55485999999996</v>
      </c>
      <c r="I15" s="9">
        <v>301554.86</v>
      </c>
      <c r="J15" s="29">
        <f t="shared" si="4"/>
        <v>47.925588899128108</v>
      </c>
      <c r="K15" s="3"/>
    </row>
    <row r="16" spans="1:14" ht="62.4" outlineLevel="2">
      <c r="A16" s="12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6">
        <f t="shared" si="1"/>
        <v>2038.4323700000002</v>
      </c>
      <c r="G16" s="9">
        <f>G17</f>
        <v>2038432.37</v>
      </c>
      <c r="H16" s="29">
        <f t="shared" si="2"/>
        <v>850.15719999999999</v>
      </c>
      <c r="I16" s="9">
        <f t="shared" ref="I16:I17" si="6">I17</f>
        <v>850157.2</v>
      </c>
      <c r="J16" s="29">
        <f t="shared" si="4"/>
        <v>41.706421685209008</v>
      </c>
      <c r="K16" s="3"/>
    </row>
    <row r="17" spans="1:11" ht="78" outlineLevel="3">
      <c r="A17" s="12" t="s">
        <v>13</v>
      </c>
      <c r="B17" s="5" t="s">
        <v>5</v>
      </c>
      <c r="C17" s="5" t="s">
        <v>20</v>
      </c>
      <c r="D17" s="5" t="s">
        <v>14</v>
      </c>
      <c r="E17" s="5" t="s">
        <v>8</v>
      </c>
      <c r="F17" s="6">
        <f t="shared" si="1"/>
        <v>2038.4323700000002</v>
      </c>
      <c r="G17" s="9">
        <f>G18</f>
        <v>2038432.37</v>
      </c>
      <c r="H17" s="29">
        <f t="shared" si="2"/>
        <v>850.15719999999999</v>
      </c>
      <c r="I17" s="9">
        <f t="shared" si="6"/>
        <v>850157.2</v>
      </c>
      <c r="J17" s="29">
        <f t="shared" si="4"/>
        <v>41.706421685209008</v>
      </c>
      <c r="K17" s="3"/>
    </row>
    <row r="18" spans="1:11" ht="31.2" outlineLevel="4">
      <c r="A18" s="12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6">
        <f t="shared" si="1"/>
        <v>2038.4323700000002</v>
      </c>
      <c r="G18" s="9">
        <f>G19+G20+G21</f>
        <v>2038432.37</v>
      </c>
      <c r="H18" s="29">
        <f t="shared" si="2"/>
        <v>850.15719999999999</v>
      </c>
      <c r="I18" s="9">
        <f t="shared" ref="I18" si="7">I19+I20+I21</f>
        <v>850157.2</v>
      </c>
      <c r="J18" s="29">
        <f t="shared" si="4"/>
        <v>41.706421685209008</v>
      </c>
      <c r="K18" s="3"/>
    </row>
    <row r="19" spans="1:11" ht="78" outlineLevel="5">
      <c r="A19" s="12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6">
        <f t="shared" si="1"/>
        <v>1573.2772199999999</v>
      </c>
      <c r="G19" s="9">
        <f>1583277.22-10000</f>
        <v>1573277.22</v>
      </c>
      <c r="H19" s="29">
        <f t="shared" si="2"/>
        <v>679.04962</v>
      </c>
      <c r="I19" s="9">
        <v>679049.62</v>
      </c>
      <c r="J19" s="29">
        <f t="shared" si="4"/>
        <v>43.16147283947835</v>
      </c>
      <c r="K19" s="3"/>
    </row>
    <row r="20" spans="1:11" ht="31.2" outlineLevel="5">
      <c r="A20" s="12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6">
        <f t="shared" si="1"/>
        <v>385.91315000000003</v>
      </c>
      <c r="G20" s="9">
        <v>385913.15</v>
      </c>
      <c r="H20" s="29">
        <f t="shared" si="2"/>
        <v>127.49758</v>
      </c>
      <c r="I20" s="9">
        <v>127497.58</v>
      </c>
      <c r="J20" s="29">
        <f t="shared" si="4"/>
        <v>33.037894666196266</v>
      </c>
      <c r="K20" s="3"/>
    </row>
    <row r="21" spans="1:11" outlineLevel="5">
      <c r="A21" s="12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6">
        <f t="shared" si="1"/>
        <v>79.242000000000004</v>
      </c>
      <c r="G21" s="9">
        <v>79242</v>
      </c>
      <c r="H21" s="29">
        <f t="shared" si="2"/>
        <v>43.61</v>
      </c>
      <c r="I21" s="9">
        <v>43610</v>
      </c>
      <c r="J21" s="29">
        <f t="shared" si="4"/>
        <v>55.033946644456222</v>
      </c>
      <c r="K21" s="3"/>
    </row>
    <row r="22" spans="1:11" outlineLevel="2">
      <c r="A22" s="12" t="s">
        <v>27</v>
      </c>
      <c r="B22" s="5" t="s">
        <v>5</v>
      </c>
      <c r="C22" s="5" t="s">
        <v>28</v>
      </c>
      <c r="D22" s="5" t="s">
        <v>7</v>
      </c>
      <c r="E22" s="5" t="s">
        <v>8</v>
      </c>
      <c r="F22" s="6">
        <f t="shared" si="1"/>
        <v>10</v>
      </c>
      <c r="G22" s="9">
        <f>G23</f>
        <v>10000</v>
      </c>
      <c r="H22" s="29">
        <f t="shared" si="2"/>
        <v>0</v>
      </c>
      <c r="I22" s="9">
        <v>0</v>
      </c>
      <c r="J22" s="29">
        <f t="shared" si="4"/>
        <v>0</v>
      </c>
      <c r="K22" s="3"/>
    </row>
    <row r="23" spans="1:11" ht="78" outlineLevel="3">
      <c r="A23" s="12" t="s">
        <v>13</v>
      </c>
      <c r="B23" s="5" t="s">
        <v>5</v>
      </c>
      <c r="C23" s="5" t="s">
        <v>28</v>
      </c>
      <c r="D23" s="5" t="s">
        <v>14</v>
      </c>
      <c r="E23" s="5" t="s">
        <v>8</v>
      </c>
      <c r="F23" s="6">
        <f t="shared" si="1"/>
        <v>10</v>
      </c>
      <c r="G23" s="9">
        <f>G24</f>
        <v>10000</v>
      </c>
      <c r="H23" s="29">
        <f t="shared" si="2"/>
        <v>0</v>
      </c>
      <c r="I23" s="9">
        <f t="shared" ref="I23:I24" si="8">I24</f>
        <v>0</v>
      </c>
      <c r="J23" s="29">
        <f t="shared" si="4"/>
        <v>0</v>
      </c>
      <c r="K23" s="3"/>
    </row>
    <row r="24" spans="1:11" outlineLevel="4">
      <c r="A24" s="12" t="s">
        <v>29</v>
      </c>
      <c r="B24" s="5" t="s">
        <v>5</v>
      </c>
      <c r="C24" s="5" t="s">
        <v>28</v>
      </c>
      <c r="D24" s="5" t="s">
        <v>30</v>
      </c>
      <c r="E24" s="5" t="s">
        <v>8</v>
      </c>
      <c r="F24" s="6">
        <f t="shared" si="1"/>
        <v>10</v>
      </c>
      <c r="G24" s="9">
        <f>G25</f>
        <v>10000</v>
      </c>
      <c r="H24" s="29">
        <f t="shared" si="2"/>
        <v>0</v>
      </c>
      <c r="I24" s="9">
        <f t="shared" si="8"/>
        <v>0</v>
      </c>
      <c r="J24" s="29">
        <f t="shared" si="4"/>
        <v>0</v>
      </c>
      <c r="K24" s="3"/>
    </row>
    <row r="25" spans="1:11" outlineLevel="5">
      <c r="A25" s="12" t="s">
        <v>25</v>
      </c>
      <c r="B25" s="5" t="s">
        <v>5</v>
      </c>
      <c r="C25" s="5" t="s">
        <v>28</v>
      </c>
      <c r="D25" s="5" t="s">
        <v>30</v>
      </c>
      <c r="E25" s="5" t="s">
        <v>26</v>
      </c>
      <c r="F25" s="6">
        <f t="shared" si="1"/>
        <v>10</v>
      </c>
      <c r="G25" s="9">
        <v>10000</v>
      </c>
      <c r="H25" s="29">
        <f t="shared" si="2"/>
        <v>0</v>
      </c>
      <c r="I25" s="9">
        <v>0</v>
      </c>
      <c r="J25" s="29">
        <f t="shared" si="4"/>
        <v>0</v>
      </c>
      <c r="K25" s="3"/>
    </row>
    <row r="26" spans="1:11" outlineLevel="2">
      <c r="A26" s="12" t="s">
        <v>31</v>
      </c>
      <c r="B26" s="5" t="s">
        <v>5</v>
      </c>
      <c r="C26" s="5" t="s">
        <v>32</v>
      </c>
      <c r="D26" s="5" t="s">
        <v>7</v>
      </c>
      <c r="E26" s="5" t="s">
        <v>8</v>
      </c>
      <c r="F26" s="6">
        <f t="shared" si="1"/>
        <v>1424.88903</v>
      </c>
      <c r="G26" s="9">
        <f>G27+G31+G35</f>
        <v>1424889.03</v>
      </c>
      <c r="H26" s="29">
        <f t="shared" si="2"/>
        <v>581.94987000000003</v>
      </c>
      <c r="I26" s="9">
        <f>I27+I31+I35</f>
        <v>581949.87</v>
      </c>
      <c r="J26" s="29">
        <f t="shared" si="4"/>
        <v>40.841767867354555</v>
      </c>
      <c r="K26" s="3"/>
    </row>
    <row r="27" spans="1:11" ht="78" outlineLevel="3">
      <c r="A27" s="12" t="s">
        <v>13</v>
      </c>
      <c r="B27" s="5" t="s">
        <v>5</v>
      </c>
      <c r="C27" s="5" t="s">
        <v>32</v>
      </c>
      <c r="D27" s="5" t="s">
        <v>14</v>
      </c>
      <c r="E27" s="5" t="s">
        <v>8</v>
      </c>
      <c r="F27" s="6">
        <f t="shared" si="1"/>
        <v>1409.2810300000001</v>
      </c>
      <c r="G27" s="9">
        <f>G28</f>
        <v>1409281.03</v>
      </c>
      <c r="H27" s="29">
        <f t="shared" si="2"/>
        <v>578.69987000000003</v>
      </c>
      <c r="I27" s="9">
        <f t="shared" ref="I27" si="9">I28</f>
        <v>578699.87</v>
      </c>
      <c r="J27" s="29">
        <f t="shared" si="4"/>
        <v>41.063482561742845</v>
      </c>
      <c r="K27" s="3"/>
    </row>
    <row r="28" spans="1:11" ht="46.8" outlineLevel="4">
      <c r="A28" s="12" t="s">
        <v>33</v>
      </c>
      <c r="B28" s="5" t="s">
        <v>5</v>
      </c>
      <c r="C28" s="5" t="s">
        <v>32</v>
      </c>
      <c r="D28" s="5" t="s">
        <v>34</v>
      </c>
      <c r="E28" s="5" t="s">
        <v>8</v>
      </c>
      <c r="F28" s="6">
        <f t="shared" si="1"/>
        <v>1409.2810300000001</v>
      </c>
      <c r="G28" s="9">
        <f>G29+G30</f>
        <v>1409281.03</v>
      </c>
      <c r="H28" s="29">
        <f t="shared" si="2"/>
        <v>578.69987000000003</v>
      </c>
      <c r="I28" s="9">
        <f>I29+I30</f>
        <v>578699.87</v>
      </c>
      <c r="J28" s="29">
        <f t="shared" si="4"/>
        <v>41.063482561742845</v>
      </c>
      <c r="K28" s="3"/>
    </row>
    <row r="29" spans="1:11" ht="78" outlineLevel="5">
      <c r="A29" s="12" t="s">
        <v>17</v>
      </c>
      <c r="B29" s="5" t="s">
        <v>5</v>
      </c>
      <c r="C29" s="5" t="s">
        <v>32</v>
      </c>
      <c r="D29" s="5" t="s">
        <v>34</v>
      </c>
      <c r="E29" s="5" t="s">
        <v>18</v>
      </c>
      <c r="F29" s="6">
        <f t="shared" si="1"/>
        <v>1291.9830900000002</v>
      </c>
      <c r="G29" s="9">
        <v>1291983.0900000001</v>
      </c>
      <c r="H29" s="29">
        <f t="shared" si="2"/>
        <v>474.04689000000002</v>
      </c>
      <c r="I29" s="9">
        <f>379023.19+95023.7</f>
        <v>474046.89</v>
      </c>
      <c r="J29" s="29">
        <f t="shared" si="4"/>
        <v>36.691415984399605</v>
      </c>
      <c r="K29" s="3"/>
    </row>
    <row r="30" spans="1:11" ht="31.2" outlineLevel="5">
      <c r="A30" s="12" t="s">
        <v>23</v>
      </c>
      <c r="B30" s="5" t="s">
        <v>5</v>
      </c>
      <c r="C30" s="5" t="s">
        <v>32</v>
      </c>
      <c r="D30" s="5" t="s">
        <v>34</v>
      </c>
      <c r="E30" s="5" t="s">
        <v>24</v>
      </c>
      <c r="F30" s="6">
        <f t="shared" si="1"/>
        <v>117.29794</v>
      </c>
      <c r="G30" s="9">
        <v>117297.94</v>
      </c>
      <c r="H30" s="29">
        <f t="shared" si="2"/>
        <v>104.65298</v>
      </c>
      <c r="I30" s="9">
        <v>104652.98</v>
      </c>
      <c r="J30" s="29">
        <f t="shared" si="4"/>
        <v>89.219793629794353</v>
      </c>
      <c r="K30" s="3"/>
    </row>
    <row r="31" spans="1:11" outlineLevel="4">
      <c r="A31" s="12" t="s">
        <v>35</v>
      </c>
      <c r="B31" s="5" t="s">
        <v>5</v>
      </c>
      <c r="C31" s="5" t="s">
        <v>32</v>
      </c>
      <c r="D31" s="5" t="s">
        <v>36</v>
      </c>
      <c r="E31" s="5" t="s">
        <v>8</v>
      </c>
      <c r="F31" s="6">
        <f t="shared" si="1"/>
        <v>9.1080000000000005</v>
      </c>
      <c r="G31" s="9">
        <v>9108</v>
      </c>
      <c r="H31" s="29">
        <f t="shared" si="2"/>
        <v>0</v>
      </c>
      <c r="I31" s="9">
        <f>I32</f>
        <v>0</v>
      </c>
      <c r="J31" s="29">
        <f t="shared" si="4"/>
        <v>0</v>
      </c>
      <c r="K31" s="3"/>
    </row>
    <row r="32" spans="1:11" outlineLevel="5">
      <c r="A32" s="12" t="s">
        <v>25</v>
      </c>
      <c r="B32" s="5" t="s">
        <v>5</v>
      </c>
      <c r="C32" s="5" t="s">
        <v>32</v>
      </c>
      <c r="D32" s="5" t="s">
        <v>36</v>
      </c>
      <c r="E32" s="5" t="s">
        <v>26</v>
      </c>
      <c r="F32" s="6">
        <f t="shared" si="1"/>
        <v>9.1080000000000005</v>
      </c>
      <c r="G32" s="9">
        <v>9108</v>
      </c>
      <c r="H32" s="29">
        <f t="shared" si="2"/>
        <v>0</v>
      </c>
      <c r="I32" s="9">
        <v>0</v>
      </c>
      <c r="J32" s="29">
        <f t="shared" si="4"/>
        <v>0</v>
      </c>
      <c r="K32" s="3"/>
    </row>
    <row r="33" spans="1:11" hidden="1" outlineLevel="4">
      <c r="A33" s="12" t="s">
        <v>37</v>
      </c>
      <c r="B33" s="5" t="s">
        <v>5</v>
      </c>
      <c r="C33" s="5" t="s">
        <v>32</v>
      </c>
      <c r="D33" s="5" t="s">
        <v>38</v>
      </c>
      <c r="E33" s="5" t="s">
        <v>8</v>
      </c>
      <c r="F33" s="6">
        <f t="shared" si="1"/>
        <v>0</v>
      </c>
      <c r="G33" s="9">
        <v>0</v>
      </c>
      <c r="H33" s="29">
        <f t="shared" si="2"/>
        <v>0</v>
      </c>
      <c r="I33" s="9">
        <v>0</v>
      </c>
      <c r="J33" s="29" t="e">
        <f t="shared" si="4"/>
        <v>#DIV/0!</v>
      </c>
      <c r="K33" s="3"/>
    </row>
    <row r="34" spans="1:11" hidden="1" outlineLevel="5">
      <c r="A34" s="12" t="s">
        <v>25</v>
      </c>
      <c r="B34" s="5" t="s">
        <v>5</v>
      </c>
      <c r="C34" s="5" t="s">
        <v>32</v>
      </c>
      <c r="D34" s="5" t="s">
        <v>38</v>
      </c>
      <c r="E34" s="5" t="s">
        <v>26</v>
      </c>
      <c r="F34" s="6">
        <f t="shared" si="1"/>
        <v>0</v>
      </c>
      <c r="G34" s="9">
        <v>0</v>
      </c>
      <c r="H34" s="29">
        <f t="shared" si="2"/>
        <v>0</v>
      </c>
      <c r="I34" s="9">
        <v>0</v>
      </c>
      <c r="J34" s="29" t="e">
        <f t="shared" si="4"/>
        <v>#DIV/0!</v>
      </c>
      <c r="K34" s="3"/>
    </row>
    <row r="35" spans="1:11" ht="46.8" outlineLevel="3" collapsed="1">
      <c r="A35" s="12" t="s">
        <v>39</v>
      </c>
      <c r="B35" s="5" t="s">
        <v>5</v>
      </c>
      <c r="C35" s="5" t="s">
        <v>32</v>
      </c>
      <c r="D35" s="5" t="s">
        <v>40</v>
      </c>
      <c r="E35" s="5" t="s">
        <v>8</v>
      </c>
      <c r="F35" s="6">
        <f t="shared" si="1"/>
        <v>6.5</v>
      </c>
      <c r="G35" s="9">
        <v>6500</v>
      </c>
      <c r="H35" s="29">
        <f t="shared" si="2"/>
        <v>3.25</v>
      </c>
      <c r="I35" s="9">
        <f>I36</f>
        <v>3250</v>
      </c>
      <c r="J35" s="29">
        <f t="shared" si="4"/>
        <v>50</v>
      </c>
      <c r="K35" s="3"/>
    </row>
    <row r="36" spans="1:11" ht="31.2" outlineLevel="4">
      <c r="A36" s="12" t="s">
        <v>41</v>
      </c>
      <c r="B36" s="5" t="s">
        <v>5</v>
      </c>
      <c r="C36" s="5" t="s">
        <v>32</v>
      </c>
      <c r="D36" s="5" t="s">
        <v>42</v>
      </c>
      <c r="E36" s="5" t="s">
        <v>8</v>
      </c>
      <c r="F36" s="6">
        <f t="shared" si="1"/>
        <v>6.5</v>
      </c>
      <c r="G36" s="9">
        <v>6500</v>
      </c>
      <c r="H36" s="29">
        <f t="shared" si="2"/>
        <v>3.25</v>
      </c>
      <c r="I36" s="9">
        <f>I37</f>
        <v>3250</v>
      </c>
      <c r="J36" s="29">
        <f t="shared" si="4"/>
        <v>50</v>
      </c>
      <c r="K36" s="3"/>
    </row>
    <row r="37" spans="1:11" outlineLevel="5">
      <c r="A37" s="12" t="s">
        <v>25</v>
      </c>
      <c r="B37" s="5" t="s">
        <v>5</v>
      </c>
      <c r="C37" s="5" t="s">
        <v>32</v>
      </c>
      <c r="D37" s="5" t="s">
        <v>42</v>
      </c>
      <c r="E37" s="5" t="s">
        <v>26</v>
      </c>
      <c r="F37" s="6">
        <f t="shared" si="1"/>
        <v>6.5</v>
      </c>
      <c r="G37" s="9">
        <v>6500</v>
      </c>
      <c r="H37" s="29">
        <f t="shared" si="2"/>
        <v>3.25</v>
      </c>
      <c r="I37" s="9">
        <v>3250</v>
      </c>
      <c r="J37" s="29">
        <f t="shared" si="4"/>
        <v>50</v>
      </c>
      <c r="K37" s="3"/>
    </row>
    <row r="38" spans="1:11" outlineLevel="1">
      <c r="A38" s="15" t="s">
        <v>43</v>
      </c>
      <c r="B38" s="7" t="s">
        <v>5</v>
      </c>
      <c r="C38" s="7" t="s">
        <v>44</v>
      </c>
      <c r="D38" s="7" t="s">
        <v>7</v>
      </c>
      <c r="E38" s="7" t="s">
        <v>8</v>
      </c>
      <c r="F38" s="8">
        <f t="shared" si="1"/>
        <v>235</v>
      </c>
      <c r="G38" s="9">
        <f>G39</f>
        <v>235000</v>
      </c>
      <c r="H38" s="29">
        <f t="shared" si="2"/>
        <v>95.79149000000001</v>
      </c>
      <c r="I38" s="9">
        <f t="shared" ref="I38:I40" si="10">I39</f>
        <v>95791.49</v>
      </c>
      <c r="J38" s="29">
        <f t="shared" si="4"/>
        <v>40.76233617021277</v>
      </c>
      <c r="K38" s="3"/>
    </row>
    <row r="39" spans="1:11" outlineLevel="2">
      <c r="A39" s="12" t="s">
        <v>45</v>
      </c>
      <c r="B39" s="5" t="s">
        <v>5</v>
      </c>
      <c r="C39" s="5" t="s">
        <v>46</v>
      </c>
      <c r="D39" s="5" t="s">
        <v>7</v>
      </c>
      <c r="E39" s="5" t="s">
        <v>8</v>
      </c>
      <c r="F39" s="6">
        <f t="shared" si="1"/>
        <v>235</v>
      </c>
      <c r="G39" s="9">
        <f>G40</f>
        <v>235000</v>
      </c>
      <c r="H39" s="29">
        <f t="shared" si="2"/>
        <v>95.79149000000001</v>
      </c>
      <c r="I39" s="9">
        <f t="shared" si="10"/>
        <v>95791.49</v>
      </c>
      <c r="J39" s="29">
        <f t="shared" si="4"/>
        <v>40.76233617021277</v>
      </c>
      <c r="K39" s="3"/>
    </row>
    <row r="40" spans="1:11" ht="78" outlineLevel="3">
      <c r="A40" s="12" t="s">
        <v>13</v>
      </c>
      <c r="B40" s="5" t="s">
        <v>5</v>
      </c>
      <c r="C40" s="5" t="s">
        <v>46</v>
      </c>
      <c r="D40" s="5" t="s">
        <v>14</v>
      </c>
      <c r="E40" s="5" t="s">
        <v>8</v>
      </c>
      <c r="F40" s="6">
        <f t="shared" si="1"/>
        <v>235</v>
      </c>
      <c r="G40" s="9">
        <f>G41</f>
        <v>235000</v>
      </c>
      <c r="H40" s="29">
        <f t="shared" si="2"/>
        <v>95.79149000000001</v>
      </c>
      <c r="I40" s="9">
        <f t="shared" si="10"/>
        <v>95791.49</v>
      </c>
      <c r="J40" s="29">
        <f t="shared" si="4"/>
        <v>40.76233617021277</v>
      </c>
      <c r="K40" s="3"/>
    </row>
    <row r="41" spans="1:11" ht="31.2" outlineLevel="4">
      <c r="A41" s="12" t="s">
        <v>47</v>
      </c>
      <c r="B41" s="5" t="s">
        <v>5</v>
      </c>
      <c r="C41" s="5" t="s">
        <v>46</v>
      </c>
      <c r="D41" s="5" t="s">
        <v>48</v>
      </c>
      <c r="E41" s="5" t="s">
        <v>8</v>
      </c>
      <c r="F41" s="6">
        <f t="shared" si="1"/>
        <v>235</v>
      </c>
      <c r="G41" s="9">
        <v>235000</v>
      </c>
      <c r="H41" s="29">
        <f t="shared" si="2"/>
        <v>95.79149000000001</v>
      </c>
      <c r="I41" s="9">
        <f>I42</f>
        <v>95791.49</v>
      </c>
      <c r="J41" s="29">
        <f t="shared" si="4"/>
        <v>40.76233617021277</v>
      </c>
      <c r="K41" s="3"/>
    </row>
    <row r="42" spans="1:11" ht="78" hidden="1" outlineLevel="5">
      <c r="A42" s="12" t="s">
        <v>17</v>
      </c>
      <c r="B42" s="5" t="s">
        <v>5</v>
      </c>
      <c r="C42" s="5" t="s">
        <v>46</v>
      </c>
      <c r="D42" s="5" t="s">
        <v>48</v>
      </c>
      <c r="E42" s="5" t="s">
        <v>18</v>
      </c>
      <c r="F42" s="6">
        <f t="shared" si="1"/>
        <v>231</v>
      </c>
      <c r="G42" s="9">
        <v>231000</v>
      </c>
      <c r="H42" s="29">
        <f t="shared" si="2"/>
        <v>95.79149000000001</v>
      </c>
      <c r="I42" s="9">
        <v>95791.49</v>
      </c>
      <c r="J42" s="29">
        <f t="shared" si="4"/>
        <v>41.468177489177492</v>
      </c>
      <c r="K42" s="3"/>
    </row>
    <row r="43" spans="1:11" ht="31.2" hidden="1" outlineLevel="5">
      <c r="A43" s="12" t="s">
        <v>23</v>
      </c>
      <c r="B43" s="5" t="s">
        <v>5</v>
      </c>
      <c r="C43" s="5" t="s">
        <v>46</v>
      </c>
      <c r="D43" s="5" t="s">
        <v>48</v>
      </c>
      <c r="E43" s="5" t="s">
        <v>24</v>
      </c>
      <c r="F43" s="6">
        <f t="shared" si="1"/>
        <v>4</v>
      </c>
      <c r="G43" s="9">
        <v>4000</v>
      </c>
      <c r="H43" s="29">
        <f t="shared" si="2"/>
        <v>4</v>
      </c>
      <c r="I43" s="9">
        <v>4000</v>
      </c>
      <c r="J43" s="29">
        <f t="shared" si="4"/>
        <v>100</v>
      </c>
      <c r="K43" s="3"/>
    </row>
    <row r="44" spans="1:11" ht="31.2" outlineLevel="1" collapsed="1">
      <c r="A44" s="15" t="s">
        <v>49</v>
      </c>
      <c r="B44" s="7" t="s">
        <v>5</v>
      </c>
      <c r="C44" s="7" t="s">
        <v>50</v>
      </c>
      <c r="D44" s="7" t="s">
        <v>7</v>
      </c>
      <c r="E44" s="7" t="s">
        <v>8</v>
      </c>
      <c r="F44" s="8">
        <f t="shared" si="1"/>
        <v>62</v>
      </c>
      <c r="G44" s="9">
        <f>G45</f>
        <v>62000</v>
      </c>
      <c r="H44" s="29">
        <f t="shared" si="2"/>
        <v>0</v>
      </c>
      <c r="I44" s="9">
        <f t="shared" ref="I44:I47" si="11">I45</f>
        <v>0</v>
      </c>
      <c r="J44" s="29">
        <f t="shared" si="4"/>
        <v>0</v>
      </c>
      <c r="K44" s="3"/>
    </row>
    <row r="45" spans="1:11" outlineLevel="2">
      <c r="A45" s="12" t="s">
        <v>51</v>
      </c>
      <c r="B45" s="5" t="s">
        <v>5</v>
      </c>
      <c r="C45" s="5" t="s">
        <v>52</v>
      </c>
      <c r="D45" s="5" t="s">
        <v>7</v>
      </c>
      <c r="E45" s="5" t="s">
        <v>8</v>
      </c>
      <c r="F45" s="6">
        <f t="shared" si="1"/>
        <v>62</v>
      </c>
      <c r="G45" s="9">
        <f>G46</f>
        <v>62000</v>
      </c>
      <c r="H45" s="29">
        <f t="shared" si="2"/>
        <v>0</v>
      </c>
      <c r="I45" s="9">
        <f t="shared" si="11"/>
        <v>0</v>
      </c>
      <c r="J45" s="29">
        <f t="shared" si="4"/>
        <v>0</v>
      </c>
      <c r="K45" s="3"/>
    </row>
    <row r="46" spans="1:11" ht="62.4" outlineLevel="3">
      <c r="A46" s="12" t="s">
        <v>53</v>
      </c>
      <c r="B46" s="5" t="s">
        <v>5</v>
      </c>
      <c r="C46" s="5" t="s">
        <v>52</v>
      </c>
      <c r="D46" s="5" t="s">
        <v>54</v>
      </c>
      <c r="E46" s="5" t="s">
        <v>8</v>
      </c>
      <c r="F46" s="6">
        <f t="shared" si="1"/>
        <v>62</v>
      </c>
      <c r="G46" s="9">
        <f>G47</f>
        <v>62000</v>
      </c>
      <c r="H46" s="29">
        <f t="shared" si="2"/>
        <v>0</v>
      </c>
      <c r="I46" s="9">
        <f t="shared" si="11"/>
        <v>0</v>
      </c>
      <c r="J46" s="29">
        <f t="shared" si="4"/>
        <v>0</v>
      </c>
      <c r="K46" s="3"/>
    </row>
    <row r="47" spans="1:11" ht="31.2" outlineLevel="4">
      <c r="A47" s="12" t="s">
        <v>55</v>
      </c>
      <c r="B47" s="5" t="s">
        <v>5</v>
      </c>
      <c r="C47" s="5" t="s">
        <v>52</v>
      </c>
      <c r="D47" s="5" t="s">
        <v>56</v>
      </c>
      <c r="E47" s="5" t="s">
        <v>8</v>
      </c>
      <c r="F47" s="6">
        <f t="shared" si="1"/>
        <v>62</v>
      </c>
      <c r="G47" s="9">
        <f>G48</f>
        <v>62000</v>
      </c>
      <c r="H47" s="29">
        <f t="shared" si="2"/>
        <v>0</v>
      </c>
      <c r="I47" s="9">
        <f t="shared" si="11"/>
        <v>0</v>
      </c>
      <c r="J47" s="29">
        <f t="shared" si="4"/>
        <v>0</v>
      </c>
      <c r="K47" s="3"/>
    </row>
    <row r="48" spans="1:11" ht="31.2" outlineLevel="5">
      <c r="A48" s="12" t="s">
        <v>23</v>
      </c>
      <c r="B48" s="5" t="s">
        <v>5</v>
      </c>
      <c r="C48" s="5" t="s">
        <v>52</v>
      </c>
      <c r="D48" s="5" t="s">
        <v>56</v>
      </c>
      <c r="E48" s="5" t="s">
        <v>24</v>
      </c>
      <c r="F48" s="6">
        <f t="shared" si="1"/>
        <v>62</v>
      </c>
      <c r="G48" s="9">
        <v>62000</v>
      </c>
      <c r="H48" s="29">
        <f t="shared" si="2"/>
        <v>0</v>
      </c>
      <c r="I48" s="9">
        <v>0</v>
      </c>
      <c r="J48" s="29">
        <f t="shared" si="4"/>
        <v>0</v>
      </c>
      <c r="K48" s="3"/>
    </row>
    <row r="49" spans="1:11" outlineLevel="1">
      <c r="A49" s="15" t="s">
        <v>57</v>
      </c>
      <c r="B49" s="7" t="s">
        <v>5</v>
      </c>
      <c r="C49" s="7" t="s">
        <v>58</v>
      </c>
      <c r="D49" s="7" t="s">
        <v>7</v>
      </c>
      <c r="E49" s="7" t="s">
        <v>8</v>
      </c>
      <c r="F49" s="8">
        <f t="shared" si="1"/>
        <v>13318.140300000001</v>
      </c>
      <c r="G49" s="9">
        <f>G50+G60</f>
        <v>13318140.300000001</v>
      </c>
      <c r="H49" s="29">
        <f t="shared" si="2"/>
        <v>1733.51449</v>
      </c>
      <c r="I49" s="9">
        <f t="shared" ref="I49" si="12">I50+I60</f>
        <v>1733514.49</v>
      </c>
      <c r="J49" s="29">
        <f t="shared" si="4"/>
        <v>13.016190331017913</v>
      </c>
      <c r="K49" s="3"/>
    </row>
    <row r="50" spans="1:11" outlineLevel="2">
      <c r="A50" s="12" t="s">
        <v>59</v>
      </c>
      <c r="B50" s="5" t="s">
        <v>5</v>
      </c>
      <c r="C50" s="5" t="s">
        <v>60</v>
      </c>
      <c r="D50" s="5" t="s">
        <v>7</v>
      </c>
      <c r="E50" s="5" t="s">
        <v>8</v>
      </c>
      <c r="F50" s="6">
        <f t="shared" si="1"/>
        <v>1770.6</v>
      </c>
      <c r="G50" s="9">
        <f>G51</f>
        <v>1770600</v>
      </c>
      <c r="H50" s="29">
        <f t="shared" si="2"/>
        <v>0</v>
      </c>
      <c r="I50" s="9">
        <f t="shared" ref="I50:I52" si="13">I51</f>
        <v>0</v>
      </c>
      <c r="J50" s="29">
        <f t="shared" si="4"/>
        <v>0</v>
      </c>
      <c r="K50" s="3"/>
    </row>
    <row r="51" spans="1:11" ht="46.8" outlineLevel="3">
      <c r="A51" s="12" t="s">
        <v>61</v>
      </c>
      <c r="B51" s="5" t="s">
        <v>5</v>
      </c>
      <c r="C51" s="5" t="s">
        <v>60</v>
      </c>
      <c r="D51" s="5" t="s">
        <v>62</v>
      </c>
      <c r="E51" s="5" t="s">
        <v>8</v>
      </c>
      <c r="F51" s="6">
        <f t="shared" si="1"/>
        <v>1770.6</v>
      </c>
      <c r="G51" s="9">
        <f>G52</f>
        <v>1770600</v>
      </c>
      <c r="H51" s="29">
        <f t="shared" si="2"/>
        <v>0</v>
      </c>
      <c r="I51" s="9">
        <f t="shared" si="13"/>
        <v>0</v>
      </c>
      <c r="J51" s="29">
        <f t="shared" si="4"/>
        <v>0</v>
      </c>
      <c r="K51" s="3"/>
    </row>
    <row r="52" spans="1:11" ht="46.8" outlineLevel="4">
      <c r="A52" s="12" t="s">
        <v>63</v>
      </c>
      <c r="B52" s="5" t="s">
        <v>5</v>
      </c>
      <c r="C52" s="5" t="s">
        <v>60</v>
      </c>
      <c r="D52" s="5" t="s">
        <v>64</v>
      </c>
      <c r="E52" s="5" t="s">
        <v>8</v>
      </c>
      <c r="F52" s="6">
        <f t="shared" si="1"/>
        <v>1770.6</v>
      </c>
      <c r="G52" s="9">
        <f>G53</f>
        <v>1770600</v>
      </c>
      <c r="H52" s="29">
        <f t="shared" si="2"/>
        <v>0</v>
      </c>
      <c r="I52" s="9">
        <f t="shared" si="13"/>
        <v>0</v>
      </c>
      <c r="J52" s="29">
        <f t="shared" si="4"/>
        <v>0</v>
      </c>
      <c r="K52" s="3"/>
    </row>
    <row r="53" spans="1:11" ht="31.2" outlineLevel="5">
      <c r="A53" s="12" t="s">
        <v>23</v>
      </c>
      <c r="B53" s="5" t="s">
        <v>5</v>
      </c>
      <c r="C53" s="5" t="s">
        <v>60</v>
      </c>
      <c r="D53" s="5" t="s">
        <v>64</v>
      </c>
      <c r="E53" s="5" t="s">
        <v>24</v>
      </c>
      <c r="F53" s="6">
        <f t="shared" si="1"/>
        <v>1770.6</v>
      </c>
      <c r="G53" s="9">
        <v>1770600</v>
      </c>
      <c r="H53" s="29">
        <f t="shared" si="2"/>
        <v>0</v>
      </c>
      <c r="I53" s="9">
        <v>0</v>
      </c>
      <c r="J53" s="29">
        <f t="shared" si="4"/>
        <v>0</v>
      </c>
      <c r="K53" s="3"/>
    </row>
    <row r="54" spans="1:11" ht="46.8" hidden="1" outlineLevel="4">
      <c r="A54" s="12" t="s">
        <v>63</v>
      </c>
      <c r="B54" s="5" t="s">
        <v>5</v>
      </c>
      <c r="C54" s="5" t="s">
        <v>60</v>
      </c>
      <c r="D54" s="5" t="s">
        <v>65</v>
      </c>
      <c r="E54" s="5" t="s">
        <v>8</v>
      </c>
      <c r="F54" s="6">
        <f t="shared" si="1"/>
        <v>0</v>
      </c>
      <c r="G54" s="9">
        <v>0</v>
      </c>
      <c r="H54" s="29">
        <f t="shared" si="2"/>
        <v>0</v>
      </c>
      <c r="I54" s="9">
        <v>0</v>
      </c>
      <c r="J54" s="29" t="e">
        <f t="shared" si="4"/>
        <v>#DIV/0!</v>
      </c>
      <c r="K54" s="3"/>
    </row>
    <row r="55" spans="1:11" ht="31.2" hidden="1" outlineLevel="5">
      <c r="A55" s="12" t="s">
        <v>23</v>
      </c>
      <c r="B55" s="5" t="s">
        <v>5</v>
      </c>
      <c r="C55" s="5" t="s">
        <v>60</v>
      </c>
      <c r="D55" s="5" t="s">
        <v>65</v>
      </c>
      <c r="E55" s="5" t="s">
        <v>24</v>
      </c>
      <c r="F55" s="6">
        <f t="shared" si="1"/>
        <v>0</v>
      </c>
      <c r="G55" s="9">
        <v>0</v>
      </c>
      <c r="H55" s="29">
        <f t="shared" si="2"/>
        <v>0</v>
      </c>
      <c r="I55" s="9">
        <v>0</v>
      </c>
      <c r="J55" s="29" t="e">
        <f t="shared" si="4"/>
        <v>#DIV/0!</v>
      </c>
      <c r="K55" s="3"/>
    </row>
    <row r="56" spans="1:11" ht="31.2" hidden="1" outlineLevel="4">
      <c r="A56" s="12" t="s">
        <v>66</v>
      </c>
      <c r="B56" s="5" t="s">
        <v>5</v>
      </c>
      <c r="C56" s="5" t="s">
        <v>60</v>
      </c>
      <c r="D56" s="5" t="s">
        <v>67</v>
      </c>
      <c r="E56" s="5" t="s">
        <v>8</v>
      </c>
      <c r="F56" s="6">
        <f t="shared" si="1"/>
        <v>0</v>
      </c>
      <c r="G56" s="9">
        <v>0</v>
      </c>
      <c r="H56" s="29">
        <f t="shared" si="2"/>
        <v>0</v>
      </c>
      <c r="I56" s="9">
        <v>0</v>
      </c>
      <c r="J56" s="29" t="e">
        <f t="shared" si="4"/>
        <v>#DIV/0!</v>
      </c>
      <c r="K56" s="3"/>
    </row>
    <row r="57" spans="1:11" ht="31.2" hidden="1" outlineLevel="5">
      <c r="A57" s="12" t="s">
        <v>23</v>
      </c>
      <c r="B57" s="5" t="s">
        <v>5</v>
      </c>
      <c r="C57" s="5" t="s">
        <v>60</v>
      </c>
      <c r="D57" s="5" t="s">
        <v>67</v>
      </c>
      <c r="E57" s="5" t="s">
        <v>24</v>
      </c>
      <c r="F57" s="6">
        <f t="shared" si="1"/>
        <v>0</v>
      </c>
      <c r="G57" s="9">
        <v>0</v>
      </c>
      <c r="H57" s="29">
        <f t="shared" si="2"/>
        <v>0</v>
      </c>
      <c r="I57" s="9">
        <v>0</v>
      </c>
      <c r="J57" s="29" t="e">
        <f t="shared" si="4"/>
        <v>#DIV/0!</v>
      </c>
      <c r="K57" s="3"/>
    </row>
    <row r="58" spans="1:11" ht="31.2" hidden="1" outlineLevel="4">
      <c r="A58" s="12" t="s">
        <v>68</v>
      </c>
      <c r="B58" s="5" t="s">
        <v>5</v>
      </c>
      <c r="C58" s="5" t="s">
        <v>60</v>
      </c>
      <c r="D58" s="5" t="s">
        <v>69</v>
      </c>
      <c r="E58" s="5" t="s">
        <v>8</v>
      </c>
      <c r="F58" s="6">
        <f t="shared" si="1"/>
        <v>0</v>
      </c>
      <c r="G58" s="9">
        <v>0</v>
      </c>
      <c r="H58" s="29">
        <f t="shared" si="2"/>
        <v>0</v>
      </c>
      <c r="I58" s="9">
        <v>0</v>
      </c>
      <c r="J58" s="29" t="e">
        <f t="shared" si="4"/>
        <v>#DIV/0!</v>
      </c>
      <c r="K58" s="3"/>
    </row>
    <row r="59" spans="1:11" ht="31.2" hidden="1" outlineLevel="5">
      <c r="A59" s="12" t="s">
        <v>23</v>
      </c>
      <c r="B59" s="5" t="s">
        <v>5</v>
      </c>
      <c r="C59" s="5" t="s">
        <v>60</v>
      </c>
      <c r="D59" s="5" t="s">
        <v>69</v>
      </c>
      <c r="E59" s="5" t="s">
        <v>24</v>
      </c>
      <c r="F59" s="6">
        <f t="shared" si="1"/>
        <v>0</v>
      </c>
      <c r="G59" s="9">
        <v>0</v>
      </c>
      <c r="H59" s="29">
        <f t="shared" si="2"/>
        <v>0</v>
      </c>
      <c r="I59" s="9">
        <v>0</v>
      </c>
      <c r="J59" s="29" t="e">
        <f t="shared" si="4"/>
        <v>#DIV/0!</v>
      </c>
      <c r="K59" s="3"/>
    </row>
    <row r="60" spans="1:11" outlineLevel="2" collapsed="1">
      <c r="A60" s="12" t="s">
        <v>70</v>
      </c>
      <c r="B60" s="5" t="s">
        <v>5</v>
      </c>
      <c r="C60" s="5" t="s">
        <v>71</v>
      </c>
      <c r="D60" s="5" t="s">
        <v>7</v>
      </c>
      <c r="E60" s="5" t="s">
        <v>8</v>
      </c>
      <c r="F60" s="6">
        <f t="shared" si="1"/>
        <v>11547.540300000001</v>
      </c>
      <c r="G60" s="9">
        <f>G61</f>
        <v>11547540.300000001</v>
      </c>
      <c r="H60" s="29">
        <f t="shared" si="2"/>
        <v>1733.51449</v>
      </c>
      <c r="I60" s="9">
        <f t="shared" ref="I60" si="14">I61</f>
        <v>1733514.49</v>
      </c>
      <c r="J60" s="29">
        <f t="shared" si="4"/>
        <v>15.011980430152731</v>
      </c>
      <c r="K60" s="3"/>
    </row>
    <row r="61" spans="1:11" ht="78" outlineLevel="3">
      <c r="A61" s="12" t="s">
        <v>151</v>
      </c>
      <c r="B61" s="5" t="s">
        <v>5</v>
      </c>
      <c r="C61" s="5" t="s">
        <v>71</v>
      </c>
      <c r="D61" s="5" t="s">
        <v>72</v>
      </c>
      <c r="E61" s="5" t="s">
        <v>8</v>
      </c>
      <c r="F61" s="6">
        <f t="shared" si="1"/>
        <v>11547.540300000001</v>
      </c>
      <c r="G61" s="9">
        <f>G62+G64+G66+G70+G68</f>
        <v>11547540.300000001</v>
      </c>
      <c r="H61" s="29">
        <f t="shared" si="2"/>
        <v>1733.51449</v>
      </c>
      <c r="I61" s="9">
        <f>I62+I64+I66+I70+I68</f>
        <v>1733514.49</v>
      </c>
      <c r="J61" s="29">
        <f t="shared" si="4"/>
        <v>15.011980430152731</v>
      </c>
      <c r="K61" s="3"/>
    </row>
    <row r="62" spans="1:11" ht="31.2" outlineLevel="4">
      <c r="A62" s="12" t="s">
        <v>73</v>
      </c>
      <c r="B62" s="5" t="s">
        <v>5</v>
      </c>
      <c r="C62" s="5" t="s">
        <v>71</v>
      </c>
      <c r="D62" s="5" t="s">
        <v>74</v>
      </c>
      <c r="E62" s="5" t="s">
        <v>8</v>
      </c>
      <c r="F62" s="6">
        <f t="shared" si="1"/>
        <v>683.48830000000009</v>
      </c>
      <c r="G62" s="9">
        <f>G63</f>
        <v>683488.3</v>
      </c>
      <c r="H62" s="29">
        <f t="shared" si="2"/>
        <v>179.90405999999999</v>
      </c>
      <c r="I62" s="9">
        <f t="shared" ref="I62" si="15">I63</f>
        <v>179904.06</v>
      </c>
      <c r="J62" s="29">
        <f t="shared" si="4"/>
        <v>26.321454222405848</v>
      </c>
      <c r="K62" s="3"/>
    </row>
    <row r="63" spans="1:11" ht="31.2" outlineLevel="5">
      <c r="A63" s="12" t="s">
        <v>23</v>
      </c>
      <c r="B63" s="5" t="s">
        <v>5</v>
      </c>
      <c r="C63" s="5" t="s">
        <v>71</v>
      </c>
      <c r="D63" s="5" t="s">
        <v>74</v>
      </c>
      <c r="E63" s="5" t="s">
        <v>24</v>
      </c>
      <c r="F63" s="6">
        <f t="shared" si="1"/>
        <v>683.48830000000009</v>
      </c>
      <c r="G63" s="9">
        <f>774463.3-90975</f>
        <v>683488.3</v>
      </c>
      <c r="H63" s="29">
        <f t="shared" si="2"/>
        <v>179.90405999999999</v>
      </c>
      <c r="I63" s="9">
        <v>179904.06</v>
      </c>
      <c r="J63" s="29">
        <f t="shared" si="4"/>
        <v>26.321454222405848</v>
      </c>
      <c r="K63" s="3"/>
    </row>
    <row r="64" spans="1:11" ht="46.8" outlineLevel="4">
      <c r="A64" s="12" t="s">
        <v>148</v>
      </c>
      <c r="B64" s="5" t="s">
        <v>5</v>
      </c>
      <c r="C64" s="5" t="s">
        <v>71</v>
      </c>
      <c r="D64" s="5" t="s">
        <v>75</v>
      </c>
      <c r="E64" s="5" t="s">
        <v>8</v>
      </c>
      <c r="F64" s="6">
        <f t="shared" si="1"/>
        <v>1556.077</v>
      </c>
      <c r="G64" s="9">
        <v>1556077</v>
      </c>
      <c r="H64" s="29">
        <f t="shared" si="2"/>
        <v>1553.61043</v>
      </c>
      <c r="I64" s="9">
        <f>I65</f>
        <v>1553610.43</v>
      </c>
      <c r="J64" s="29">
        <f t="shared" si="4"/>
        <v>99.841487921227539</v>
      </c>
      <c r="K64" s="3"/>
    </row>
    <row r="65" spans="1:11" ht="31.2" outlineLevel="5">
      <c r="A65" s="12" t="s">
        <v>23</v>
      </c>
      <c r="B65" s="5" t="s">
        <v>5</v>
      </c>
      <c r="C65" s="5" t="s">
        <v>71</v>
      </c>
      <c r="D65" s="5" t="s">
        <v>75</v>
      </c>
      <c r="E65" s="5" t="s">
        <v>24</v>
      </c>
      <c r="F65" s="6">
        <f t="shared" si="1"/>
        <v>1556.077</v>
      </c>
      <c r="G65" s="9">
        <v>1556077</v>
      </c>
      <c r="H65" s="29">
        <f t="shared" si="2"/>
        <v>1553.61043</v>
      </c>
      <c r="I65" s="9">
        <v>1553610.43</v>
      </c>
      <c r="J65" s="29">
        <f t="shared" si="4"/>
        <v>99.841487921227539</v>
      </c>
      <c r="K65" s="3"/>
    </row>
    <row r="66" spans="1:11" ht="46.8" outlineLevel="4">
      <c r="A66" s="12" t="s">
        <v>76</v>
      </c>
      <c r="B66" s="5" t="s">
        <v>5</v>
      </c>
      <c r="C66" s="5" t="s">
        <v>71</v>
      </c>
      <c r="D66" s="5" t="s">
        <v>77</v>
      </c>
      <c r="E66" s="5" t="s">
        <v>8</v>
      </c>
      <c r="F66" s="6">
        <f t="shared" si="1"/>
        <v>8924</v>
      </c>
      <c r="G66" s="9">
        <f>G67</f>
        <v>8924000</v>
      </c>
      <c r="H66" s="29">
        <f t="shared" si="2"/>
        <v>0</v>
      </c>
      <c r="I66" s="9">
        <f t="shared" ref="I66" si="16">I67</f>
        <v>0</v>
      </c>
      <c r="J66" s="29">
        <f t="shared" si="4"/>
        <v>0</v>
      </c>
      <c r="K66" s="3"/>
    </row>
    <row r="67" spans="1:11" ht="31.2" outlineLevel="5">
      <c r="A67" s="12" t="s">
        <v>23</v>
      </c>
      <c r="B67" s="5" t="s">
        <v>5</v>
      </c>
      <c r="C67" s="5" t="s">
        <v>71</v>
      </c>
      <c r="D67" s="5" t="s">
        <v>77</v>
      </c>
      <c r="E67" s="5" t="s">
        <v>24</v>
      </c>
      <c r="F67" s="6">
        <f t="shared" si="1"/>
        <v>8924</v>
      </c>
      <c r="G67" s="9">
        <f>8924000</f>
        <v>8924000</v>
      </c>
      <c r="H67" s="29">
        <f t="shared" si="2"/>
        <v>0</v>
      </c>
      <c r="I67" s="9">
        <v>0</v>
      </c>
      <c r="J67" s="29">
        <f t="shared" si="4"/>
        <v>0</v>
      </c>
      <c r="K67" s="3"/>
    </row>
    <row r="68" spans="1:11" ht="46.8" outlineLevel="5">
      <c r="A68" s="12" t="s">
        <v>150</v>
      </c>
      <c r="B68" s="21">
        <v>981</v>
      </c>
      <c r="C68" s="22" t="s">
        <v>71</v>
      </c>
      <c r="D68" s="5" t="s">
        <v>149</v>
      </c>
      <c r="E68" s="22" t="s">
        <v>8</v>
      </c>
      <c r="F68" s="19">
        <f>F69</f>
        <v>90.974999999999994</v>
      </c>
      <c r="G68" s="20">
        <f>G69</f>
        <v>90975</v>
      </c>
      <c r="H68" s="29">
        <f t="shared" si="2"/>
        <v>0</v>
      </c>
      <c r="I68" s="20">
        <f t="shared" ref="I68" si="17">I69</f>
        <v>0</v>
      </c>
      <c r="J68" s="29">
        <f t="shared" si="4"/>
        <v>0</v>
      </c>
      <c r="K68" s="3"/>
    </row>
    <row r="69" spans="1:11" ht="31.2" outlineLevel="5">
      <c r="A69" s="12" t="s">
        <v>23</v>
      </c>
      <c r="B69" s="21">
        <v>981</v>
      </c>
      <c r="C69" s="22" t="s">
        <v>71</v>
      </c>
      <c r="D69" s="5" t="s">
        <v>149</v>
      </c>
      <c r="E69" s="22" t="s">
        <v>24</v>
      </c>
      <c r="F69" s="19">
        <f>G69/1000</f>
        <v>90.974999999999994</v>
      </c>
      <c r="G69" s="20">
        <v>90975</v>
      </c>
      <c r="H69" s="29">
        <f t="shared" si="2"/>
        <v>0</v>
      </c>
      <c r="I69" s="20">
        <v>0</v>
      </c>
      <c r="J69" s="29">
        <f t="shared" si="4"/>
        <v>0</v>
      </c>
      <c r="K69" s="3"/>
    </row>
    <row r="70" spans="1:11" ht="31.2" outlineLevel="4">
      <c r="A70" s="12" t="s">
        <v>78</v>
      </c>
      <c r="B70" s="5" t="s">
        <v>5</v>
      </c>
      <c r="C70" s="5" t="s">
        <v>71</v>
      </c>
      <c r="D70" s="5" t="s">
        <v>79</v>
      </c>
      <c r="E70" s="5" t="s">
        <v>8</v>
      </c>
      <c r="F70" s="6">
        <f t="shared" si="1"/>
        <v>293</v>
      </c>
      <c r="G70" s="9">
        <v>293000</v>
      </c>
      <c r="H70" s="29">
        <f t="shared" si="2"/>
        <v>0</v>
      </c>
      <c r="I70" s="9">
        <f>I71</f>
        <v>0</v>
      </c>
      <c r="J70" s="29">
        <f t="shared" si="4"/>
        <v>0</v>
      </c>
      <c r="K70" s="3"/>
    </row>
    <row r="71" spans="1:11" ht="31.2" outlineLevel="5">
      <c r="A71" s="12" t="s">
        <v>23</v>
      </c>
      <c r="B71" s="5" t="s">
        <v>5</v>
      </c>
      <c r="C71" s="5" t="s">
        <v>71</v>
      </c>
      <c r="D71" s="5" t="s">
        <v>79</v>
      </c>
      <c r="E71" s="5" t="s">
        <v>24</v>
      </c>
      <c r="F71" s="6">
        <f t="shared" si="1"/>
        <v>293</v>
      </c>
      <c r="G71" s="9">
        <v>293000</v>
      </c>
      <c r="H71" s="29">
        <f t="shared" si="2"/>
        <v>0</v>
      </c>
      <c r="I71" s="9">
        <v>0</v>
      </c>
      <c r="J71" s="29">
        <f t="shared" si="4"/>
        <v>0</v>
      </c>
      <c r="K71" s="3"/>
    </row>
    <row r="72" spans="1:11" outlineLevel="1">
      <c r="A72" s="15" t="s">
        <v>80</v>
      </c>
      <c r="B72" s="7" t="s">
        <v>5</v>
      </c>
      <c r="C72" s="7" t="s">
        <v>81</v>
      </c>
      <c r="D72" s="7" t="s">
        <v>7</v>
      </c>
      <c r="E72" s="7" t="s">
        <v>8</v>
      </c>
      <c r="F72" s="8">
        <f t="shared" si="1"/>
        <v>1816.3025500000001</v>
      </c>
      <c r="G72" s="9">
        <f>G73+G77+G81</f>
        <v>1816302.55</v>
      </c>
      <c r="H72" s="29">
        <f t="shared" si="2"/>
        <v>1023.8801099999999</v>
      </c>
      <c r="I72" s="9">
        <f>I73+I77+I81</f>
        <v>1023880.11</v>
      </c>
      <c r="J72" s="29">
        <f t="shared" si="4"/>
        <v>56.371671668907794</v>
      </c>
      <c r="K72" s="3"/>
    </row>
    <row r="73" spans="1:11" outlineLevel="2">
      <c r="A73" s="12" t="s">
        <v>82</v>
      </c>
      <c r="B73" s="5" t="s">
        <v>5</v>
      </c>
      <c r="C73" s="5" t="s">
        <v>83</v>
      </c>
      <c r="D73" s="5" t="s">
        <v>7</v>
      </c>
      <c r="E73" s="5" t="s">
        <v>8</v>
      </c>
      <c r="F73" s="6">
        <f t="shared" si="1"/>
        <v>152.63999999999999</v>
      </c>
      <c r="G73" s="9">
        <f>G74</f>
        <v>152640</v>
      </c>
      <c r="H73" s="29">
        <f t="shared" si="2"/>
        <v>34.601080000000003</v>
      </c>
      <c r="I73" s="9">
        <f t="shared" ref="I73:I75" si="18">I74</f>
        <v>34601.08</v>
      </c>
      <c r="J73" s="29">
        <f t="shared" si="4"/>
        <v>22.668422431865832</v>
      </c>
      <c r="K73" s="3"/>
    </row>
    <row r="74" spans="1:11" ht="62.4" outlineLevel="3">
      <c r="A74" s="12" t="s">
        <v>84</v>
      </c>
      <c r="B74" s="5" t="s">
        <v>5</v>
      </c>
      <c r="C74" s="5" t="s">
        <v>83</v>
      </c>
      <c r="D74" s="5" t="s">
        <v>85</v>
      </c>
      <c r="E74" s="5" t="s">
        <v>8</v>
      </c>
      <c r="F74" s="6">
        <f t="shared" si="1"/>
        <v>152.63999999999999</v>
      </c>
      <c r="G74" s="9">
        <f>G75</f>
        <v>152640</v>
      </c>
      <c r="H74" s="29">
        <f t="shared" si="2"/>
        <v>34.601080000000003</v>
      </c>
      <c r="I74" s="9">
        <f t="shared" si="18"/>
        <v>34601.08</v>
      </c>
      <c r="J74" s="29">
        <f t="shared" si="4"/>
        <v>22.668422431865832</v>
      </c>
      <c r="K74" s="3"/>
    </row>
    <row r="75" spans="1:11" outlineLevel="4">
      <c r="A75" s="12" t="s">
        <v>86</v>
      </c>
      <c r="B75" s="5" t="s">
        <v>5</v>
      </c>
      <c r="C75" s="5" t="s">
        <v>83</v>
      </c>
      <c r="D75" s="5" t="s">
        <v>87</v>
      </c>
      <c r="E75" s="5" t="s">
        <v>8</v>
      </c>
      <c r="F75" s="6">
        <f t="shared" si="1"/>
        <v>152.63999999999999</v>
      </c>
      <c r="G75" s="9">
        <f>G76</f>
        <v>152640</v>
      </c>
      <c r="H75" s="29">
        <f t="shared" ref="H75:H125" si="19">I75/1000</f>
        <v>34.601080000000003</v>
      </c>
      <c r="I75" s="9">
        <f t="shared" si="18"/>
        <v>34601.08</v>
      </c>
      <c r="J75" s="29">
        <f t="shared" ref="J75:J124" si="20">H75/F75*100</f>
        <v>22.668422431865832</v>
      </c>
      <c r="K75" s="3"/>
    </row>
    <row r="76" spans="1:11" ht="31.2" outlineLevel="5">
      <c r="A76" s="12" t="s">
        <v>23</v>
      </c>
      <c r="B76" s="5" t="s">
        <v>5</v>
      </c>
      <c r="C76" s="5" t="s">
        <v>83</v>
      </c>
      <c r="D76" s="5" t="s">
        <v>87</v>
      </c>
      <c r="E76" s="5" t="s">
        <v>24</v>
      </c>
      <c r="F76" s="6">
        <f t="shared" si="1"/>
        <v>152.63999999999999</v>
      </c>
      <c r="G76" s="9">
        <v>152640</v>
      </c>
      <c r="H76" s="29">
        <f t="shared" si="19"/>
        <v>34.601080000000003</v>
      </c>
      <c r="I76" s="9">
        <v>34601.08</v>
      </c>
      <c r="J76" s="29">
        <f t="shared" si="20"/>
        <v>22.668422431865832</v>
      </c>
      <c r="K76" s="3"/>
    </row>
    <row r="77" spans="1:11" outlineLevel="2">
      <c r="A77" s="12" t="s">
        <v>88</v>
      </c>
      <c r="B77" s="5" t="s">
        <v>5</v>
      </c>
      <c r="C77" s="5" t="s">
        <v>89</v>
      </c>
      <c r="D77" s="5" t="s">
        <v>7</v>
      </c>
      <c r="E77" s="5" t="s">
        <v>8</v>
      </c>
      <c r="F77" s="6">
        <f t="shared" ref="F77:F125" si="21">G77/1000</f>
        <v>105.6</v>
      </c>
      <c r="G77" s="9">
        <f>G78</f>
        <v>105600</v>
      </c>
      <c r="H77" s="29">
        <f t="shared" si="19"/>
        <v>55.103999999999999</v>
      </c>
      <c r="I77" s="9">
        <f t="shared" ref="I77:I79" si="22">I78</f>
        <v>55104</v>
      </c>
      <c r="J77" s="29">
        <f t="shared" si="20"/>
        <v>52.181818181818187</v>
      </c>
      <c r="K77" s="3"/>
    </row>
    <row r="78" spans="1:11" ht="62.4" outlineLevel="3">
      <c r="A78" s="12" t="s">
        <v>84</v>
      </c>
      <c r="B78" s="5" t="s">
        <v>5</v>
      </c>
      <c r="C78" s="5" t="s">
        <v>89</v>
      </c>
      <c r="D78" s="5" t="s">
        <v>85</v>
      </c>
      <c r="E78" s="5" t="s">
        <v>8</v>
      </c>
      <c r="F78" s="6">
        <f t="shared" si="21"/>
        <v>105.6</v>
      </c>
      <c r="G78" s="9">
        <f>G79</f>
        <v>105600</v>
      </c>
      <c r="H78" s="29">
        <f t="shared" si="19"/>
        <v>55.103999999999999</v>
      </c>
      <c r="I78" s="9">
        <f t="shared" si="22"/>
        <v>55104</v>
      </c>
      <c r="J78" s="29">
        <f t="shared" si="20"/>
        <v>52.181818181818187</v>
      </c>
      <c r="K78" s="3"/>
    </row>
    <row r="79" spans="1:11" outlineLevel="4">
      <c r="A79" s="12" t="s">
        <v>90</v>
      </c>
      <c r="B79" s="5" t="s">
        <v>5</v>
      </c>
      <c r="C79" s="5" t="s">
        <v>89</v>
      </c>
      <c r="D79" s="5" t="s">
        <v>91</v>
      </c>
      <c r="E79" s="5" t="s">
        <v>8</v>
      </c>
      <c r="F79" s="6">
        <f t="shared" si="21"/>
        <v>105.6</v>
      </c>
      <c r="G79" s="9">
        <f>G80</f>
        <v>105600</v>
      </c>
      <c r="H79" s="29">
        <f t="shared" si="19"/>
        <v>55.103999999999999</v>
      </c>
      <c r="I79" s="9">
        <f t="shared" si="22"/>
        <v>55104</v>
      </c>
      <c r="J79" s="29">
        <f t="shared" si="20"/>
        <v>52.181818181818187</v>
      </c>
      <c r="K79" s="3"/>
    </row>
    <row r="80" spans="1:11" ht="31.2" outlineLevel="5">
      <c r="A80" s="12" t="s">
        <v>23</v>
      </c>
      <c r="B80" s="5" t="s">
        <v>5</v>
      </c>
      <c r="C80" s="5" t="s">
        <v>89</v>
      </c>
      <c r="D80" s="5" t="s">
        <v>91</v>
      </c>
      <c r="E80" s="5" t="s">
        <v>24</v>
      </c>
      <c r="F80" s="6">
        <f t="shared" si="21"/>
        <v>105.6</v>
      </c>
      <c r="G80" s="9">
        <v>105600</v>
      </c>
      <c r="H80" s="29">
        <f t="shared" si="19"/>
        <v>55.103999999999999</v>
      </c>
      <c r="I80" s="9">
        <v>55104</v>
      </c>
      <c r="J80" s="29">
        <f t="shared" si="20"/>
        <v>52.181818181818187</v>
      </c>
      <c r="K80" s="3"/>
    </row>
    <row r="81" spans="1:11" outlineLevel="2">
      <c r="A81" s="12" t="s">
        <v>92</v>
      </c>
      <c r="B81" s="5" t="s">
        <v>5</v>
      </c>
      <c r="C81" s="5" t="s">
        <v>93</v>
      </c>
      <c r="D81" s="5" t="s">
        <v>7</v>
      </c>
      <c r="E81" s="5" t="s">
        <v>8</v>
      </c>
      <c r="F81" s="6">
        <f t="shared" si="21"/>
        <v>1558.0625500000001</v>
      </c>
      <c r="G81" s="9">
        <f>G82+G98</f>
        <v>1558062.55</v>
      </c>
      <c r="H81" s="29">
        <f t="shared" si="19"/>
        <v>934.17502999999999</v>
      </c>
      <c r="I81" s="9">
        <f t="shared" ref="I81" si="23">I82+I98</f>
        <v>934175.03</v>
      </c>
      <c r="J81" s="29">
        <f t="shared" si="20"/>
        <v>59.957479242409107</v>
      </c>
      <c r="K81" s="3"/>
    </row>
    <row r="82" spans="1:11" ht="62.4" outlineLevel="3">
      <c r="A82" s="12" t="s">
        <v>84</v>
      </c>
      <c r="B82" s="5" t="s">
        <v>5</v>
      </c>
      <c r="C82" s="5" t="s">
        <v>93</v>
      </c>
      <c r="D82" s="5" t="s">
        <v>85</v>
      </c>
      <c r="E82" s="5" t="s">
        <v>8</v>
      </c>
      <c r="F82" s="6">
        <f t="shared" si="21"/>
        <v>1308.46255</v>
      </c>
      <c r="G82" s="9">
        <f>G83+G85+G87+G89+G91</f>
        <v>1308462.55</v>
      </c>
      <c r="H82" s="29">
        <f t="shared" si="19"/>
        <v>934.17502999999999</v>
      </c>
      <c r="I82" s="9">
        <f t="shared" ref="I82" si="24">I83+I85+I87+I89+I91</f>
        <v>934175.03</v>
      </c>
      <c r="J82" s="29">
        <f t="shared" si="20"/>
        <v>71.39486185523613</v>
      </c>
      <c r="K82" s="3"/>
    </row>
    <row r="83" spans="1:11" outlineLevel="4">
      <c r="A83" s="12" t="s">
        <v>94</v>
      </c>
      <c r="B83" s="5" t="s">
        <v>5</v>
      </c>
      <c r="C83" s="5" t="s">
        <v>93</v>
      </c>
      <c r="D83" s="5" t="s">
        <v>95</v>
      </c>
      <c r="E83" s="5" t="s">
        <v>8</v>
      </c>
      <c r="F83" s="6">
        <f t="shared" si="21"/>
        <v>328.49200000000002</v>
      </c>
      <c r="G83" s="9">
        <v>328492</v>
      </c>
      <c r="H83" s="29">
        <f t="shared" si="19"/>
        <v>211.6155</v>
      </c>
      <c r="I83" s="9">
        <f>I84</f>
        <v>211615.5</v>
      </c>
      <c r="J83" s="29">
        <f t="shared" si="20"/>
        <v>64.42029029626292</v>
      </c>
      <c r="K83" s="3"/>
    </row>
    <row r="84" spans="1:11" ht="31.2" outlineLevel="5">
      <c r="A84" s="12" t="s">
        <v>23</v>
      </c>
      <c r="B84" s="5" t="s">
        <v>5</v>
      </c>
      <c r="C84" s="5" t="s">
        <v>93</v>
      </c>
      <c r="D84" s="5" t="s">
        <v>95</v>
      </c>
      <c r="E84" s="5" t="s">
        <v>24</v>
      </c>
      <c r="F84" s="6">
        <f t="shared" si="21"/>
        <v>328.49200000000002</v>
      </c>
      <c r="G84" s="9">
        <v>328492</v>
      </c>
      <c r="H84" s="29">
        <f t="shared" si="19"/>
        <v>211.6155</v>
      </c>
      <c r="I84" s="9">
        <v>211615.5</v>
      </c>
      <c r="J84" s="29">
        <f t="shared" si="20"/>
        <v>64.42029029626292</v>
      </c>
      <c r="K84" s="3"/>
    </row>
    <row r="85" spans="1:11" outlineLevel="4">
      <c r="A85" s="12" t="s">
        <v>96</v>
      </c>
      <c r="B85" s="5" t="s">
        <v>5</v>
      </c>
      <c r="C85" s="5" t="s">
        <v>93</v>
      </c>
      <c r="D85" s="5" t="s">
        <v>97</v>
      </c>
      <c r="E85" s="5" t="s">
        <v>8</v>
      </c>
      <c r="F85" s="6">
        <f t="shared" si="21"/>
        <v>19.065000000000001</v>
      </c>
      <c r="G85" s="9">
        <f>G86</f>
        <v>19065</v>
      </c>
      <c r="H85" s="29">
        <f t="shared" si="19"/>
        <v>19.065000000000001</v>
      </c>
      <c r="I85" s="9">
        <f t="shared" ref="I85" si="25">I86</f>
        <v>19065</v>
      </c>
      <c r="J85" s="29">
        <f t="shared" si="20"/>
        <v>100</v>
      </c>
      <c r="K85" s="3"/>
    </row>
    <row r="86" spans="1:11" ht="31.2" outlineLevel="5">
      <c r="A86" s="12" t="s">
        <v>23</v>
      </c>
      <c r="B86" s="5" t="s">
        <v>5</v>
      </c>
      <c r="C86" s="5" t="s">
        <v>93</v>
      </c>
      <c r="D86" s="5" t="s">
        <v>97</v>
      </c>
      <c r="E86" s="5" t="s">
        <v>24</v>
      </c>
      <c r="F86" s="6">
        <f t="shared" si="21"/>
        <v>19.065000000000001</v>
      </c>
      <c r="G86" s="9">
        <v>19065</v>
      </c>
      <c r="H86" s="29">
        <f t="shared" si="19"/>
        <v>19.065000000000001</v>
      </c>
      <c r="I86" s="9">
        <v>19065</v>
      </c>
      <c r="J86" s="29">
        <f t="shared" si="20"/>
        <v>100</v>
      </c>
      <c r="K86" s="3"/>
    </row>
    <row r="87" spans="1:11" ht="31.2" outlineLevel="4">
      <c r="A87" s="12" t="s">
        <v>98</v>
      </c>
      <c r="B87" s="5" t="s">
        <v>5</v>
      </c>
      <c r="C87" s="5" t="s">
        <v>93</v>
      </c>
      <c r="D87" s="5" t="s">
        <v>99</v>
      </c>
      <c r="E87" s="5" t="s">
        <v>8</v>
      </c>
      <c r="F87" s="6">
        <f t="shared" si="21"/>
        <v>274.99655000000001</v>
      </c>
      <c r="G87" s="9">
        <f>G88</f>
        <v>274996.55</v>
      </c>
      <c r="H87" s="29">
        <f t="shared" si="19"/>
        <v>67.585530000000006</v>
      </c>
      <c r="I87" s="9">
        <f t="shared" ref="I87" si="26">I88</f>
        <v>67585.53</v>
      </c>
      <c r="J87" s="29">
        <f t="shared" si="20"/>
        <v>24.576864691575224</v>
      </c>
      <c r="K87" s="3"/>
    </row>
    <row r="88" spans="1:11" ht="31.2" outlineLevel="5">
      <c r="A88" s="12" t="s">
        <v>23</v>
      </c>
      <c r="B88" s="5" t="s">
        <v>5</v>
      </c>
      <c r="C88" s="5" t="s">
        <v>93</v>
      </c>
      <c r="D88" s="5" t="s">
        <v>99</v>
      </c>
      <c r="E88" s="5" t="s">
        <v>24</v>
      </c>
      <c r="F88" s="6">
        <f t="shared" si="21"/>
        <v>274.99655000000001</v>
      </c>
      <c r="G88" s="9">
        <v>274996.55</v>
      </c>
      <c r="H88" s="29">
        <f t="shared" si="19"/>
        <v>67.585530000000006</v>
      </c>
      <c r="I88" s="9">
        <v>67585.53</v>
      </c>
      <c r="J88" s="29">
        <f t="shared" si="20"/>
        <v>24.576864691575224</v>
      </c>
      <c r="K88" s="3"/>
    </row>
    <row r="89" spans="1:11" ht="31.2" outlineLevel="4">
      <c r="A89" s="12" t="s">
        <v>100</v>
      </c>
      <c r="B89" s="5" t="s">
        <v>5</v>
      </c>
      <c r="C89" s="5" t="s">
        <v>93</v>
      </c>
      <c r="D89" s="5" t="s">
        <v>101</v>
      </c>
      <c r="E89" s="5" t="s">
        <v>8</v>
      </c>
      <c r="F89" s="6">
        <f t="shared" si="21"/>
        <v>200</v>
      </c>
      <c r="G89" s="9">
        <f>G90</f>
        <v>200000</v>
      </c>
      <c r="H89" s="29">
        <f t="shared" si="19"/>
        <v>150</v>
      </c>
      <c r="I89" s="9">
        <f t="shared" ref="I89" si="27">I90</f>
        <v>150000</v>
      </c>
      <c r="J89" s="29">
        <f t="shared" si="20"/>
        <v>75</v>
      </c>
      <c r="K89" s="3"/>
    </row>
    <row r="90" spans="1:11" ht="31.2" outlineLevel="5">
      <c r="A90" s="12" t="s">
        <v>23</v>
      </c>
      <c r="B90" s="5" t="s">
        <v>5</v>
      </c>
      <c r="C90" s="5" t="s">
        <v>93</v>
      </c>
      <c r="D90" s="5" t="s">
        <v>101</v>
      </c>
      <c r="E90" s="5" t="s">
        <v>24</v>
      </c>
      <c r="F90" s="6">
        <f t="shared" si="21"/>
        <v>200</v>
      </c>
      <c r="G90" s="9">
        <v>200000</v>
      </c>
      <c r="H90" s="29">
        <f t="shared" si="19"/>
        <v>150</v>
      </c>
      <c r="I90" s="9">
        <v>150000</v>
      </c>
      <c r="J90" s="29">
        <f t="shared" si="20"/>
        <v>75</v>
      </c>
      <c r="K90" s="3"/>
    </row>
    <row r="91" spans="1:11" ht="46.8" outlineLevel="4">
      <c r="A91" s="12" t="s">
        <v>102</v>
      </c>
      <c r="B91" s="5" t="s">
        <v>5</v>
      </c>
      <c r="C91" s="5" t="s">
        <v>93</v>
      </c>
      <c r="D91" s="5" t="s">
        <v>103</v>
      </c>
      <c r="E91" s="5" t="s">
        <v>8</v>
      </c>
      <c r="F91" s="6">
        <f t="shared" si="21"/>
        <v>485.90899999999999</v>
      </c>
      <c r="G91" s="9">
        <f>G92</f>
        <v>485909</v>
      </c>
      <c r="H91" s="29">
        <f t="shared" si="19"/>
        <v>485.90899999999999</v>
      </c>
      <c r="I91" s="9">
        <f t="shared" ref="I91" si="28">I92</f>
        <v>485909</v>
      </c>
      <c r="J91" s="29">
        <f t="shared" si="20"/>
        <v>100</v>
      </c>
      <c r="K91" s="3"/>
    </row>
    <row r="92" spans="1:11" ht="31.2" outlineLevel="5">
      <c r="A92" s="12" t="s">
        <v>23</v>
      </c>
      <c r="B92" s="5" t="s">
        <v>5</v>
      </c>
      <c r="C92" s="5" t="s">
        <v>93</v>
      </c>
      <c r="D92" s="5" t="s">
        <v>103</v>
      </c>
      <c r="E92" s="5" t="s">
        <v>24</v>
      </c>
      <c r="F92" s="6">
        <f t="shared" si="21"/>
        <v>485.90899999999999</v>
      </c>
      <c r="G92" s="9">
        <v>485909</v>
      </c>
      <c r="H92" s="29">
        <f t="shared" si="19"/>
        <v>485.90899999999999</v>
      </c>
      <c r="I92" s="9">
        <v>485909</v>
      </c>
      <c r="J92" s="29">
        <f t="shared" si="20"/>
        <v>100</v>
      </c>
      <c r="K92" s="3"/>
    </row>
    <row r="93" spans="1:11" ht="62.4" hidden="1" outlineLevel="3">
      <c r="A93" s="12" t="s">
        <v>104</v>
      </c>
      <c r="B93" s="5" t="s">
        <v>5</v>
      </c>
      <c r="C93" s="5" t="s">
        <v>93</v>
      </c>
      <c r="D93" s="5" t="s">
        <v>105</v>
      </c>
      <c r="E93" s="5" t="s">
        <v>8</v>
      </c>
      <c r="F93" s="6">
        <f t="shared" si="21"/>
        <v>0</v>
      </c>
      <c r="G93" s="9">
        <v>0</v>
      </c>
      <c r="H93" s="29">
        <f t="shared" si="19"/>
        <v>0</v>
      </c>
      <c r="I93" s="9">
        <v>0</v>
      </c>
      <c r="J93" s="29" t="e">
        <f t="shared" si="20"/>
        <v>#DIV/0!</v>
      </c>
      <c r="K93" s="3"/>
    </row>
    <row r="94" spans="1:11" ht="31.2" hidden="1" outlineLevel="4">
      <c r="A94" s="12" t="s">
        <v>106</v>
      </c>
      <c r="B94" s="5" t="s">
        <v>5</v>
      </c>
      <c r="C94" s="5" t="s">
        <v>93</v>
      </c>
      <c r="D94" s="5" t="s">
        <v>107</v>
      </c>
      <c r="E94" s="5" t="s">
        <v>8</v>
      </c>
      <c r="F94" s="6">
        <f t="shared" si="21"/>
        <v>0</v>
      </c>
      <c r="G94" s="9">
        <v>0</v>
      </c>
      <c r="H94" s="29">
        <f t="shared" si="19"/>
        <v>0</v>
      </c>
      <c r="I94" s="9">
        <v>0</v>
      </c>
      <c r="J94" s="29" t="e">
        <f t="shared" si="20"/>
        <v>#DIV/0!</v>
      </c>
      <c r="K94" s="3"/>
    </row>
    <row r="95" spans="1:11" ht="31.2" hidden="1" outlineLevel="5">
      <c r="A95" s="12" t="s">
        <v>23</v>
      </c>
      <c r="B95" s="5" t="s">
        <v>5</v>
      </c>
      <c r="C95" s="5" t="s">
        <v>93</v>
      </c>
      <c r="D95" s="5" t="s">
        <v>107</v>
      </c>
      <c r="E95" s="5" t="s">
        <v>24</v>
      </c>
      <c r="F95" s="6">
        <f t="shared" si="21"/>
        <v>0</v>
      </c>
      <c r="G95" s="9">
        <v>0</v>
      </c>
      <c r="H95" s="29">
        <f t="shared" si="19"/>
        <v>0</v>
      </c>
      <c r="I95" s="9">
        <v>0</v>
      </c>
      <c r="J95" s="29" t="e">
        <f t="shared" si="20"/>
        <v>#DIV/0!</v>
      </c>
      <c r="K95" s="3"/>
    </row>
    <row r="96" spans="1:11" ht="31.2" hidden="1" outlineLevel="4">
      <c r="A96" s="12" t="s">
        <v>108</v>
      </c>
      <c r="B96" s="5" t="s">
        <v>5</v>
      </c>
      <c r="C96" s="5" t="s">
        <v>93</v>
      </c>
      <c r="D96" s="5" t="s">
        <v>109</v>
      </c>
      <c r="E96" s="5" t="s">
        <v>8</v>
      </c>
      <c r="F96" s="6">
        <f t="shared" si="21"/>
        <v>0</v>
      </c>
      <c r="G96" s="9">
        <v>0</v>
      </c>
      <c r="H96" s="29">
        <f t="shared" si="19"/>
        <v>0</v>
      </c>
      <c r="I96" s="9">
        <v>0</v>
      </c>
      <c r="J96" s="29" t="e">
        <f t="shared" si="20"/>
        <v>#DIV/0!</v>
      </c>
      <c r="K96" s="3"/>
    </row>
    <row r="97" spans="1:11" ht="31.2" hidden="1" outlineLevel="5">
      <c r="A97" s="12" t="s">
        <v>23</v>
      </c>
      <c r="B97" s="5" t="s">
        <v>5</v>
      </c>
      <c r="C97" s="5" t="s">
        <v>93</v>
      </c>
      <c r="D97" s="5" t="s">
        <v>109</v>
      </c>
      <c r="E97" s="5" t="s">
        <v>24</v>
      </c>
      <c r="F97" s="6">
        <f t="shared" si="21"/>
        <v>0</v>
      </c>
      <c r="G97" s="9">
        <v>0</v>
      </c>
      <c r="H97" s="29">
        <f t="shared" si="19"/>
        <v>0</v>
      </c>
      <c r="I97" s="9">
        <v>0</v>
      </c>
      <c r="J97" s="29" t="e">
        <f t="shared" si="20"/>
        <v>#DIV/0!</v>
      </c>
      <c r="K97" s="3"/>
    </row>
    <row r="98" spans="1:11" ht="46.8" outlineLevel="3" collapsed="1">
      <c r="A98" s="12" t="s">
        <v>110</v>
      </c>
      <c r="B98" s="5" t="s">
        <v>5</v>
      </c>
      <c r="C98" s="5" t="s">
        <v>93</v>
      </c>
      <c r="D98" s="5" t="s">
        <v>111</v>
      </c>
      <c r="E98" s="5" t="s">
        <v>8</v>
      </c>
      <c r="F98" s="6">
        <f t="shared" si="21"/>
        <v>249.6</v>
      </c>
      <c r="G98" s="9">
        <f>G101</f>
        <v>249600</v>
      </c>
      <c r="H98" s="29">
        <f t="shared" si="19"/>
        <v>0</v>
      </c>
      <c r="I98" s="9">
        <f t="shared" ref="I98" si="29">I101</f>
        <v>0</v>
      </c>
      <c r="J98" s="29">
        <f t="shared" si="20"/>
        <v>0</v>
      </c>
      <c r="K98" s="3"/>
    </row>
    <row r="99" spans="1:11" ht="46.8" hidden="1" outlineLevel="4">
      <c r="A99" s="12" t="s">
        <v>112</v>
      </c>
      <c r="B99" s="5" t="s">
        <v>5</v>
      </c>
      <c r="C99" s="5" t="s">
        <v>93</v>
      </c>
      <c r="D99" s="5" t="s">
        <v>113</v>
      </c>
      <c r="E99" s="5" t="s">
        <v>8</v>
      </c>
      <c r="F99" s="6">
        <f t="shared" si="21"/>
        <v>0</v>
      </c>
      <c r="G99" s="9">
        <v>0</v>
      </c>
      <c r="H99" s="29">
        <f t="shared" si="19"/>
        <v>0</v>
      </c>
      <c r="I99" s="9">
        <v>0</v>
      </c>
      <c r="J99" s="29" t="e">
        <f t="shared" si="20"/>
        <v>#DIV/0!</v>
      </c>
      <c r="K99" s="3"/>
    </row>
    <row r="100" spans="1:11" ht="31.2" hidden="1" outlineLevel="5">
      <c r="A100" s="12" t="s">
        <v>23</v>
      </c>
      <c r="B100" s="5" t="s">
        <v>5</v>
      </c>
      <c r="C100" s="5" t="s">
        <v>93</v>
      </c>
      <c r="D100" s="5" t="s">
        <v>113</v>
      </c>
      <c r="E100" s="5" t="s">
        <v>24</v>
      </c>
      <c r="F100" s="6">
        <f t="shared" si="21"/>
        <v>0</v>
      </c>
      <c r="G100" s="9">
        <v>0</v>
      </c>
      <c r="H100" s="29">
        <f t="shared" si="19"/>
        <v>0</v>
      </c>
      <c r="I100" s="9">
        <v>0</v>
      </c>
      <c r="J100" s="29" t="e">
        <f t="shared" si="20"/>
        <v>#DIV/0!</v>
      </c>
      <c r="K100" s="3"/>
    </row>
    <row r="101" spans="1:11" ht="31.2" outlineLevel="4" collapsed="1">
      <c r="A101" s="12" t="s">
        <v>114</v>
      </c>
      <c r="B101" s="5" t="s">
        <v>5</v>
      </c>
      <c r="C101" s="5" t="s">
        <v>93</v>
      </c>
      <c r="D101" s="5" t="s">
        <v>115</v>
      </c>
      <c r="E101" s="5" t="s">
        <v>8</v>
      </c>
      <c r="F101" s="6">
        <f t="shared" si="21"/>
        <v>249.6</v>
      </c>
      <c r="G101" s="9">
        <f>G102</f>
        <v>249600</v>
      </c>
      <c r="H101" s="29">
        <f t="shared" si="19"/>
        <v>0</v>
      </c>
      <c r="I101" s="9">
        <f t="shared" ref="I101" si="30">I102</f>
        <v>0</v>
      </c>
      <c r="J101" s="29">
        <f t="shared" si="20"/>
        <v>0</v>
      </c>
      <c r="K101" s="3"/>
    </row>
    <row r="102" spans="1:11" ht="31.2" outlineLevel="5">
      <c r="A102" s="12" t="s">
        <v>23</v>
      </c>
      <c r="B102" s="5" t="s">
        <v>5</v>
      </c>
      <c r="C102" s="5" t="s">
        <v>93</v>
      </c>
      <c r="D102" s="5" t="s">
        <v>115</v>
      </c>
      <c r="E102" s="5" t="s">
        <v>24</v>
      </c>
      <c r="F102" s="6">
        <f t="shared" si="21"/>
        <v>249.6</v>
      </c>
      <c r="G102" s="9">
        <v>249600</v>
      </c>
      <c r="H102" s="29">
        <f t="shared" si="19"/>
        <v>0</v>
      </c>
      <c r="I102" s="9">
        <v>0</v>
      </c>
      <c r="J102" s="29">
        <f t="shared" si="20"/>
        <v>0</v>
      </c>
      <c r="K102" s="3"/>
    </row>
    <row r="103" spans="1:11" outlineLevel="1">
      <c r="A103" s="15" t="s">
        <v>116</v>
      </c>
      <c r="B103" s="7" t="s">
        <v>5</v>
      </c>
      <c r="C103" s="7" t="s">
        <v>117</v>
      </c>
      <c r="D103" s="7" t="s">
        <v>7</v>
      </c>
      <c r="E103" s="7" t="s">
        <v>8</v>
      </c>
      <c r="F103" s="8">
        <f t="shared" si="21"/>
        <v>4.5</v>
      </c>
      <c r="G103" s="9">
        <f>G104</f>
        <v>4500</v>
      </c>
      <c r="H103" s="29">
        <f t="shared" si="19"/>
        <v>0</v>
      </c>
      <c r="I103" s="9">
        <f t="shared" ref="I103:I106" si="31">I104</f>
        <v>0</v>
      </c>
      <c r="J103" s="29">
        <f t="shared" si="20"/>
        <v>0</v>
      </c>
      <c r="K103" s="3"/>
    </row>
    <row r="104" spans="1:11" ht="31.2" outlineLevel="2">
      <c r="A104" s="12" t="s">
        <v>118</v>
      </c>
      <c r="B104" s="5" t="s">
        <v>5</v>
      </c>
      <c r="C104" s="5" t="s">
        <v>119</v>
      </c>
      <c r="D104" s="5" t="s">
        <v>7</v>
      </c>
      <c r="E104" s="5" t="s">
        <v>8</v>
      </c>
      <c r="F104" s="6">
        <f t="shared" si="21"/>
        <v>4.5</v>
      </c>
      <c r="G104" s="9">
        <f>G105</f>
        <v>4500</v>
      </c>
      <c r="H104" s="29">
        <f t="shared" si="19"/>
        <v>0</v>
      </c>
      <c r="I104" s="9">
        <f t="shared" si="31"/>
        <v>0</v>
      </c>
      <c r="J104" s="29">
        <f t="shared" si="20"/>
        <v>0</v>
      </c>
      <c r="K104" s="3"/>
    </row>
    <row r="105" spans="1:11" ht="78" outlineLevel="3">
      <c r="A105" s="12" t="s">
        <v>13</v>
      </c>
      <c r="B105" s="5" t="s">
        <v>5</v>
      </c>
      <c r="C105" s="5" t="s">
        <v>119</v>
      </c>
      <c r="D105" s="5" t="s">
        <v>14</v>
      </c>
      <c r="E105" s="5" t="s">
        <v>8</v>
      </c>
      <c r="F105" s="6">
        <f t="shared" si="21"/>
        <v>4.5</v>
      </c>
      <c r="G105" s="9">
        <f>G106</f>
        <v>4500</v>
      </c>
      <c r="H105" s="29">
        <f t="shared" si="19"/>
        <v>0</v>
      </c>
      <c r="I105" s="9">
        <f t="shared" si="31"/>
        <v>0</v>
      </c>
      <c r="J105" s="29">
        <f t="shared" si="20"/>
        <v>0</v>
      </c>
      <c r="K105" s="3"/>
    </row>
    <row r="106" spans="1:11" ht="46.8" outlineLevel="4">
      <c r="A106" s="12" t="s">
        <v>120</v>
      </c>
      <c r="B106" s="5" t="s">
        <v>5</v>
      </c>
      <c r="C106" s="5" t="s">
        <v>119</v>
      </c>
      <c r="D106" s="5" t="s">
        <v>121</v>
      </c>
      <c r="E106" s="5" t="s">
        <v>8</v>
      </c>
      <c r="F106" s="6">
        <f t="shared" si="21"/>
        <v>4.5</v>
      </c>
      <c r="G106" s="9">
        <f>G107</f>
        <v>4500</v>
      </c>
      <c r="H106" s="29">
        <f t="shared" si="19"/>
        <v>0</v>
      </c>
      <c r="I106" s="9">
        <f t="shared" si="31"/>
        <v>0</v>
      </c>
      <c r="J106" s="29">
        <f t="shared" si="20"/>
        <v>0</v>
      </c>
      <c r="K106" s="3"/>
    </row>
    <row r="107" spans="1:11" ht="31.2" outlineLevel="5">
      <c r="A107" s="12" t="s">
        <v>23</v>
      </c>
      <c r="B107" s="5" t="s">
        <v>5</v>
      </c>
      <c r="C107" s="5" t="s">
        <v>119</v>
      </c>
      <c r="D107" s="5" t="s">
        <v>121</v>
      </c>
      <c r="E107" s="5" t="s">
        <v>24</v>
      </c>
      <c r="F107" s="6">
        <f t="shared" si="21"/>
        <v>4.5</v>
      </c>
      <c r="G107" s="9">
        <v>4500</v>
      </c>
      <c r="H107" s="29">
        <f t="shared" si="19"/>
        <v>0</v>
      </c>
      <c r="I107" s="9">
        <v>0</v>
      </c>
      <c r="J107" s="29">
        <f t="shared" si="20"/>
        <v>0</v>
      </c>
      <c r="K107" s="3"/>
    </row>
    <row r="108" spans="1:11" outlineLevel="1">
      <c r="A108" s="15" t="s">
        <v>122</v>
      </c>
      <c r="B108" s="7" t="s">
        <v>5</v>
      </c>
      <c r="C108" s="7" t="s">
        <v>123</v>
      </c>
      <c r="D108" s="7" t="s">
        <v>7</v>
      </c>
      <c r="E108" s="7" t="s">
        <v>8</v>
      </c>
      <c r="F108" s="8">
        <f t="shared" si="21"/>
        <v>1777.5862999999999</v>
      </c>
      <c r="G108" s="9">
        <f>G109</f>
        <v>1777586.3</v>
      </c>
      <c r="H108" s="29">
        <f t="shared" si="19"/>
        <v>687.32015000000001</v>
      </c>
      <c r="I108" s="9">
        <f t="shared" ref="I108:I110" si="32">I109</f>
        <v>687320.15</v>
      </c>
      <c r="J108" s="29">
        <f t="shared" si="20"/>
        <v>38.665922999069018</v>
      </c>
      <c r="K108" s="3"/>
    </row>
    <row r="109" spans="1:11" outlineLevel="2">
      <c r="A109" s="12" t="s">
        <v>124</v>
      </c>
      <c r="B109" s="5" t="s">
        <v>5</v>
      </c>
      <c r="C109" s="5" t="s">
        <v>125</v>
      </c>
      <c r="D109" s="5" t="s">
        <v>7</v>
      </c>
      <c r="E109" s="5" t="s">
        <v>8</v>
      </c>
      <c r="F109" s="6">
        <f t="shared" si="21"/>
        <v>1777.5862999999999</v>
      </c>
      <c r="G109" s="9">
        <f>G110</f>
        <v>1777586.3</v>
      </c>
      <c r="H109" s="29">
        <f t="shared" si="19"/>
        <v>687.32015000000001</v>
      </c>
      <c r="I109" s="9">
        <f t="shared" si="32"/>
        <v>687320.15</v>
      </c>
      <c r="J109" s="29">
        <f t="shared" si="20"/>
        <v>38.665922999069018</v>
      </c>
      <c r="K109" s="3"/>
    </row>
    <row r="110" spans="1:11" ht="62.4" outlineLevel="3">
      <c r="A110" s="12" t="s">
        <v>126</v>
      </c>
      <c r="B110" s="5" t="s">
        <v>5</v>
      </c>
      <c r="C110" s="5" t="s">
        <v>125</v>
      </c>
      <c r="D110" s="5" t="s">
        <v>127</v>
      </c>
      <c r="E110" s="5" t="s">
        <v>8</v>
      </c>
      <c r="F110" s="6">
        <f t="shared" si="21"/>
        <v>1777.5862999999999</v>
      </c>
      <c r="G110" s="9">
        <f>G111</f>
        <v>1777586.3</v>
      </c>
      <c r="H110" s="29">
        <f t="shared" si="19"/>
        <v>687.32015000000001</v>
      </c>
      <c r="I110" s="9">
        <f t="shared" si="32"/>
        <v>687320.15</v>
      </c>
      <c r="J110" s="29">
        <f t="shared" si="20"/>
        <v>38.665922999069018</v>
      </c>
      <c r="K110" s="3"/>
    </row>
    <row r="111" spans="1:11" outlineLevel="4">
      <c r="A111" s="12" t="s">
        <v>128</v>
      </c>
      <c r="B111" s="5" t="s">
        <v>5</v>
      </c>
      <c r="C111" s="5" t="s">
        <v>125</v>
      </c>
      <c r="D111" s="5" t="s">
        <v>129</v>
      </c>
      <c r="E111" s="5" t="s">
        <v>8</v>
      </c>
      <c r="F111" s="6">
        <f t="shared" si="21"/>
        <v>1777.5862999999999</v>
      </c>
      <c r="G111" s="9">
        <f>G112+G113</f>
        <v>1777586.3</v>
      </c>
      <c r="H111" s="29">
        <f t="shared" si="19"/>
        <v>687.32015000000001</v>
      </c>
      <c r="I111" s="9">
        <f t="shared" ref="I111" si="33">I112+I113</f>
        <v>687320.15</v>
      </c>
      <c r="J111" s="29">
        <f t="shared" si="20"/>
        <v>38.665922999069018</v>
      </c>
      <c r="K111" s="3"/>
    </row>
    <row r="112" spans="1:11" ht="78" outlineLevel="5">
      <c r="A112" s="12" t="s">
        <v>17</v>
      </c>
      <c r="B112" s="5" t="s">
        <v>5</v>
      </c>
      <c r="C112" s="5" t="s">
        <v>125</v>
      </c>
      <c r="D112" s="5" t="s">
        <v>129</v>
      </c>
      <c r="E112" s="5" t="s">
        <v>18</v>
      </c>
      <c r="F112" s="6">
        <f t="shared" si="21"/>
        <v>1250.5503200000001</v>
      </c>
      <c r="G112" s="9">
        <v>1250550.32</v>
      </c>
      <c r="H112" s="29">
        <f t="shared" si="19"/>
        <v>515.21559999999999</v>
      </c>
      <c r="I112" s="9">
        <f>395478.96+119736.64</f>
        <v>515215.60000000003</v>
      </c>
      <c r="J112" s="29">
        <f t="shared" si="20"/>
        <v>41.19910984469621</v>
      </c>
      <c r="K112" s="3"/>
    </row>
    <row r="113" spans="1:11" ht="31.2" outlineLevel="5">
      <c r="A113" s="12" t="s">
        <v>23</v>
      </c>
      <c r="B113" s="5" t="s">
        <v>5</v>
      </c>
      <c r="C113" s="5" t="s">
        <v>125</v>
      </c>
      <c r="D113" s="5" t="s">
        <v>129</v>
      </c>
      <c r="E113" s="5" t="s">
        <v>24</v>
      </c>
      <c r="F113" s="6">
        <f t="shared" si="21"/>
        <v>527.03598</v>
      </c>
      <c r="G113" s="9">
        <v>527035.98</v>
      </c>
      <c r="H113" s="29">
        <f t="shared" si="19"/>
        <v>172.10454999999999</v>
      </c>
      <c r="I113" s="9">
        <v>172104.55</v>
      </c>
      <c r="J113" s="29">
        <f t="shared" si="20"/>
        <v>32.655180392048372</v>
      </c>
      <c r="K113" s="3"/>
    </row>
    <row r="114" spans="1:11" outlineLevel="1">
      <c r="A114" s="15" t="s">
        <v>130</v>
      </c>
      <c r="B114" s="7" t="s">
        <v>5</v>
      </c>
      <c r="C114" s="7" t="s">
        <v>131</v>
      </c>
      <c r="D114" s="7" t="s">
        <v>7</v>
      </c>
      <c r="E114" s="7" t="s">
        <v>8</v>
      </c>
      <c r="F114" s="8">
        <f t="shared" si="21"/>
        <v>39.491999999999997</v>
      </c>
      <c r="G114" s="9">
        <f>G115</f>
        <v>39492</v>
      </c>
      <c r="H114" s="29">
        <f t="shared" si="19"/>
        <v>17.582999999999998</v>
      </c>
      <c r="I114" s="9">
        <f t="shared" ref="I114:I117" si="34">I115</f>
        <v>17583</v>
      </c>
      <c r="J114" s="29">
        <f t="shared" si="20"/>
        <v>44.522941355211181</v>
      </c>
      <c r="K114" s="3"/>
    </row>
    <row r="115" spans="1:11" outlineLevel="2">
      <c r="A115" s="12" t="s">
        <v>132</v>
      </c>
      <c r="B115" s="5" t="s">
        <v>5</v>
      </c>
      <c r="C115" s="5" t="s">
        <v>133</v>
      </c>
      <c r="D115" s="5" t="s">
        <v>7</v>
      </c>
      <c r="E115" s="5" t="s">
        <v>8</v>
      </c>
      <c r="F115" s="6">
        <f t="shared" si="21"/>
        <v>39.491999999999997</v>
      </c>
      <c r="G115" s="9">
        <f>G116</f>
        <v>39492</v>
      </c>
      <c r="H115" s="29">
        <f t="shared" si="19"/>
        <v>17.582999999999998</v>
      </c>
      <c r="I115" s="9">
        <f t="shared" si="34"/>
        <v>17583</v>
      </c>
      <c r="J115" s="29">
        <f t="shared" si="20"/>
        <v>44.522941355211181</v>
      </c>
      <c r="K115" s="3"/>
    </row>
    <row r="116" spans="1:11" ht="78" outlineLevel="3">
      <c r="A116" s="12" t="s">
        <v>13</v>
      </c>
      <c r="B116" s="5" t="s">
        <v>5</v>
      </c>
      <c r="C116" s="5" t="s">
        <v>133</v>
      </c>
      <c r="D116" s="5" t="s">
        <v>14</v>
      </c>
      <c r="E116" s="5" t="s">
        <v>8</v>
      </c>
      <c r="F116" s="6">
        <f t="shared" si="21"/>
        <v>39.491999999999997</v>
      </c>
      <c r="G116" s="9">
        <f>G117</f>
        <v>39492</v>
      </c>
      <c r="H116" s="29">
        <f t="shared" si="19"/>
        <v>17.582999999999998</v>
      </c>
      <c r="I116" s="9">
        <f t="shared" si="34"/>
        <v>17583</v>
      </c>
      <c r="J116" s="29">
        <f t="shared" si="20"/>
        <v>44.522941355211181</v>
      </c>
      <c r="K116" s="3"/>
    </row>
    <row r="117" spans="1:11" ht="31.2" outlineLevel="4">
      <c r="A117" s="12" t="s">
        <v>134</v>
      </c>
      <c r="B117" s="5" t="s">
        <v>5</v>
      </c>
      <c r="C117" s="5" t="s">
        <v>133</v>
      </c>
      <c r="D117" s="5" t="s">
        <v>135</v>
      </c>
      <c r="E117" s="5" t="s">
        <v>8</v>
      </c>
      <c r="F117" s="6">
        <f t="shared" si="21"/>
        <v>39.491999999999997</v>
      </c>
      <c r="G117" s="9">
        <f>G118</f>
        <v>39492</v>
      </c>
      <c r="H117" s="29">
        <f t="shared" si="19"/>
        <v>17.582999999999998</v>
      </c>
      <c r="I117" s="9">
        <f t="shared" si="34"/>
        <v>17583</v>
      </c>
      <c r="J117" s="29">
        <f t="shared" si="20"/>
        <v>44.522941355211181</v>
      </c>
      <c r="K117" s="3"/>
    </row>
    <row r="118" spans="1:11" ht="31.2" outlineLevel="5">
      <c r="A118" s="12" t="s">
        <v>136</v>
      </c>
      <c r="B118" s="5" t="s">
        <v>5</v>
      </c>
      <c r="C118" s="5" t="s">
        <v>133</v>
      </c>
      <c r="D118" s="5" t="s">
        <v>135</v>
      </c>
      <c r="E118" s="5" t="s">
        <v>137</v>
      </c>
      <c r="F118" s="6">
        <f t="shared" si="21"/>
        <v>39.491999999999997</v>
      </c>
      <c r="G118" s="9">
        <v>39492</v>
      </c>
      <c r="H118" s="29">
        <f t="shared" si="19"/>
        <v>17.582999999999998</v>
      </c>
      <c r="I118" s="9">
        <v>17583</v>
      </c>
      <c r="J118" s="29">
        <f t="shared" si="20"/>
        <v>44.522941355211181</v>
      </c>
      <c r="K118" s="3"/>
    </row>
    <row r="119" spans="1:11" outlineLevel="1">
      <c r="A119" s="15" t="s">
        <v>138</v>
      </c>
      <c r="B119" s="7" t="s">
        <v>5</v>
      </c>
      <c r="C119" s="7" t="s">
        <v>139</v>
      </c>
      <c r="D119" s="7" t="s">
        <v>7</v>
      </c>
      <c r="E119" s="7" t="s">
        <v>8</v>
      </c>
      <c r="F119" s="8">
        <f t="shared" si="21"/>
        <v>7</v>
      </c>
      <c r="G119" s="9">
        <f>G120</f>
        <v>7000</v>
      </c>
      <c r="H119" s="29">
        <f t="shared" si="19"/>
        <v>3.8</v>
      </c>
      <c r="I119" s="9">
        <f t="shared" ref="I119:I122" si="35">I120</f>
        <v>3800</v>
      </c>
      <c r="J119" s="29">
        <f t="shared" si="20"/>
        <v>54.285714285714285</v>
      </c>
      <c r="K119" s="3"/>
    </row>
    <row r="120" spans="1:11" outlineLevel="2">
      <c r="A120" s="12" t="s">
        <v>140</v>
      </c>
      <c r="B120" s="5" t="s">
        <v>5</v>
      </c>
      <c r="C120" s="5" t="s">
        <v>141</v>
      </c>
      <c r="D120" s="5" t="s">
        <v>7</v>
      </c>
      <c r="E120" s="5" t="s">
        <v>8</v>
      </c>
      <c r="F120" s="6">
        <f t="shared" si="21"/>
        <v>7</v>
      </c>
      <c r="G120" s="9">
        <f>G121</f>
        <v>7000</v>
      </c>
      <c r="H120" s="29">
        <f t="shared" si="19"/>
        <v>3.8</v>
      </c>
      <c r="I120" s="9">
        <f t="shared" si="35"/>
        <v>3800</v>
      </c>
      <c r="J120" s="29">
        <f t="shared" si="20"/>
        <v>54.285714285714285</v>
      </c>
      <c r="K120" s="3"/>
    </row>
    <row r="121" spans="1:11" ht="46.8" outlineLevel="3">
      <c r="A121" s="12" t="s">
        <v>142</v>
      </c>
      <c r="B121" s="5" t="s">
        <v>5</v>
      </c>
      <c r="C121" s="5" t="s">
        <v>141</v>
      </c>
      <c r="D121" s="5" t="s">
        <v>143</v>
      </c>
      <c r="E121" s="5" t="s">
        <v>8</v>
      </c>
      <c r="F121" s="6">
        <f t="shared" si="21"/>
        <v>7</v>
      </c>
      <c r="G121" s="9">
        <f>G122</f>
        <v>7000</v>
      </c>
      <c r="H121" s="29">
        <f t="shared" si="19"/>
        <v>3.8</v>
      </c>
      <c r="I121" s="9">
        <f t="shared" si="35"/>
        <v>3800</v>
      </c>
      <c r="J121" s="29">
        <f t="shared" si="20"/>
        <v>54.285714285714285</v>
      </c>
      <c r="K121" s="3"/>
    </row>
    <row r="122" spans="1:11" ht="31.2" outlineLevel="4">
      <c r="A122" s="12" t="s">
        <v>144</v>
      </c>
      <c r="B122" s="5" t="s">
        <v>5</v>
      </c>
      <c r="C122" s="5" t="s">
        <v>141</v>
      </c>
      <c r="D122" s="5" t="s">
        <v>145</v>
      </c>
      <c r="E122" s="5" t="s">
        <v>8</v>
      </c>
      <c r="F122" s="6">
        <f>G122/1000</f>
        <v>7</v>
      </c>
      <c r="G122" s="9">
        <f>G123</f>
        <v>7000</v>
      </c>
      <c r="H122" s="29">
        <f t="shared" si="19"/>
        <v>3.8</v>
      </c>
      <c r="I122" s="9">
        <f t="shared" si="35"/>
        <v>3800</v>
      </c>
      <c r="J122" s="29">
        <f t="shared" si="20"/>
        <v>54.285714285714285</v>
      </c>
      <c r="K122" s="3"/>
    </row>
    <row r="123" spans="1:11" ht="31.2" outlineLevel="4">
      <c r="A123" s="12" t="s">
        <v>23</v>
      </c>
      <c r="B123" s="5">
        <v>981</v>
      </c>
      <c r="C123" s="5">
        <v>1102</v>
      </c>
      <c r="D123" s="5">
        <v>1000004010</v>
      </c>
      <c r="E123" s="5">
        <v>200</v>
      </c>
      <c r="F123" s="6">
        <f>G123/1000</f>
        <v>7</v>
      </c>
      <c r="G123" s="9">
        <v>7000</v>
      </c>
      <c r="H123" s="29">
        <f t="shared" si="19"/>
        <v>3.8</v>
      </c>
      <c r="I123" s="9">
        <v>3800</v>
      </c>
      <c r="J123" s="29">
        <f t="shared" si="20"/>
        <v>54.285714285714285</v>
      </c>
      <c r="K123" s="3"/>
    </row>
    <row r="124" spans="1:11" ht="31.2" hidden="1" outlineLevel="5">
      <c r="A124" s="17" t="s">
        <v>136</v>
      </c>
      <c r="B124" s="18" t="s">
        <v>5</v>
      </c>
      <c r="C124" s="18" t="s">
        <v>141</v>
      </c>
      <c r="D124" s="18" t="s">
        <v>145</v>
      </c>
      <c r="E124" s="18" t="s">
        <v>137</v>
      </c>
      <c r="F124" s="6">
        <f>G124/1000</f>
        <v>0</v>
      </c>
      <c r="G124" s="9">
        <v>0</v>
      </c>
      <c r="H124" s="29">
        <f t="shared" si="19"/>
        <v>0</v>
      </c>
      <c r="I124" s="9">
        <v>0</v>
      </c>
      <c r="J124" s="29" t="e">
        <f t="shared" si="20"/>
        <v>#DIV/0!</v>
      </c>
      <c r="K124" s="3"/>
    </row>
    <row r="125" spans="1:11" ht="18.75" customHeight="1" collapsed="1">
      <c r="A125" s="39" t="s">
        <v>146</v>
      </c>
      <c r="B125" s="40"/>
      <c r="C125" s="40"/>
      <c r="D125" s="40"/>
      <c r="E125" s="40"/>
      <c r="F125" s="16">
        <f t="shared" si="21"/>
        <v>21362.557270000005</v>
      </c>
      <c r="G125" s="10">
        <f>G119+G114+G108+G103+G72+G49+G44+G38+G11</f>
        <v>21362557.270000003</v>
      </c>
      <c r="H125" s="29">
        <f t="shared" si="19"/>
        <v>5295.5511699999997</v>
      </c>
      <c r="I125" s="10">
        <f t="shared" ref="I125" si="36">I119+I114+I108+I103+I72+I49+I44+I38+I11</f>
        <v>5295551.17</v>
      </c>
      <c r="J125" s="33"/>
      <c r="K125" s="3"/>
    </row>
    <row r="126" spans="1:11" ht="12.75" customHeight="1">
      <c r="A126" s="13"/>
      <c r="B126" s="3"/>
      <c r="C126" s="3"/>
      <c r="D126" s="3"/>
      <c r="E126" s="3"/>
      <c r="F126" s="3"/>
      <c r="G126" s="3"/>
      <c r="H126" s="30"/>
      <c r="I126" s="3"/>
      <c r="J126" s="30"/>
      <c r="K126" s="3"/>
    </row>
    <row r="127" spans="1:11" ht="25.65" customHeight="1">
      <c r="A127" s="41"/>
      <c r="B127" s="42"/>
      <c r="C127" s="42"/>
      <c r="D127" s="42"/>
      <c r="E127" s="42"/>
      <c r="F127" s="42"/>
      <c r="G127" s="42"/>
      <c r="H127" s="31"/>
      <c r="I127" s="23"/>
      <c r="J127" s="31"/>
      <c r="K127" s="3"/>
    </row>
  </sheetData>
  <mergeCells count="9">
    <mergeCell ref="A127:G127"/>
    <mergeCell ref="A125:E125"/>
    <mergeCell ref="A7:N7"/>
    <mergeCell ref="A8:N8"/>
    <mergeCell ref="F1:N1"/>
    <mergeCell ref="F2:N2"/>
    <mergeCell ref="F3:N3"/>
    <mergeCell ref="F4:N4"/>
    <mergeCell ref="A6:N6"/>
  </mergeCells>
  <pageMargins left="0.78749999999999998" right="0.59027779999999996" top="0.59027779999999996" bottom="0.59027779999999996" header="0.39374999999999999" footer="0.51180550000000002"/>
  <pageSetup paperSize="9" scale="7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</vt:lpstr>
      <vt:lpstr>3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2020-03-16T05:48:19Z</cp:lastPrinted>
  <dcterms:created xsi:type="dcterms:W3CDTF">2020-02-04T06:06:40Z</dcterms:created>
  <dcterms:modified xsi:type="dcterms:W3CDTF">2020-10-28T11:00:33Z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